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560" windowWidth="22752" windowHeight="8544" tabRatio="839"/>
  </bookViews>
  <sheets>
    <sheet name="rekapitulacija" sheetId="1" r:id="rId1"/>
    <sheet name="SPLOŠNE OPOMBE" sheetId="33" r:id="rId2"/>
    <sheet name="DEMONTAŽNA DELA" sheetId="4" r:id="rId3"/>
    <sheet name="VODOV INŠT" sheetId="9" r:id="rId4"/>
    <sheet name="TČ top_hl_pos" sheetId="28" r:id="rId5"/>
    <sheet name="ventilatorski konvektorji" sheetId="29" r:id="rId6"/>
    <sheet name="radiatorsko in talno ogrevanje" sheetId="11" r:id="rId7"/>
    <sheet name="klimatska naprava av skladišče" sheetId="31" r:id="rId8"/>
    <sheet name="Prezračevanje" sheetId="24" r:id="rId9"/>
    <sheet name="zamenjava obstoječega razvoda" sheetId="30" r:id="rId10"/>
  </sheets>
  <externalReferences>
    <externalReference r:id="rId11"/>
    <externalReference r:id="rId12"/>
  </externalReferences>
  <definedNames>
    <definedName name="DobMont">[1]OSNOVA!$B$36</definedName>
    <definedName name="faktor">[2]PODATKI!$B$26</definedName>
    <definedName name="_xlnm.Print_Area" localSheetId="2">'DEMONTAŽNA DELA'!$A$1:$H$106</definedName>
    <definedName name="_xlnm.Print_Area" localSheetId="7">'klimatska naprava av skladišče'!$A$1:$H$55</definedName>
    <definedName name="_xlnm.Print_Area" localSheetId="8">Prezračevanje!$A$1:$H$121</definedName>
    <definedName name="_xlnm.Print_Area" localSheetId="6">'radiatorsko in talno ogrevanje'!$A$1:$H$83</definedName>
    <definedName name="_xlnm.Print_Area" localSheetId="0">rekapitulacija!$A$1:$E$18</definedName>
    <definedName name="_xlnm.Print_Area" localSheetId="1">'SPLOŠNE OPOMBE'!$A$1:$C$25</definedName>
    <definedName name="_xlnm.Print_Area" localSheetId="4">'TČ top_hl_pos'!$A$1:$H$387</definedName>
    <definedName name="_xlnm.Print_Area" localSheetId="5">'ventilatorski konvektorji'!$A$1:$H$104</definedName>
    <definedName name="_xlnm.Print_Area" localSheetId="3">'VODOV INŠT'!$A$1:$H$171</definedName>
    <definedName name="_xlnm.Print_Area" localSheetId="9">'zamenjava obstoječega razvoda'!$A$1:$H$151</definedName>
    <definedName name="_xlnm.Print_Titles" localSheetId="2">'DEMONTAŽNA DELA'!$8:$10</definedName>
    <definedName name="_xlnm.Print_Titles" localSheetId="8">Prezračevanje!$9:$11</definedName>
    <definedName name="_xlnm.Print_Titles" localSheetId="6">'radiatorsko in talno ogrevanje'!$10:$12</definedName>
    <definedName name="_xlnm.Print_Titles" localSheetId="3">'VODOV INŠT'!$11:$13</definedName>
  </definedNames>
  <calcPr calcId="152511" iterate="1" iterateCount="10000"/>
</workbook>
</file>

<file path=xl/calcChain.xml><?xml version="1.0" encoding="utf-8"?>
<calcChain xmlns="http://schemas.openxmlformats.org/spreadsheetml/2006/main">
  <c r="G53" i="30" l="1"/>
  <c r="G41" i="4"/>
  <c r="G93" i="4"/>
  <c r="G137" i="9"/>
  <c r="G22" i="9"/>
  <c r="G155" i="9"/>
  <c r="G371" i="28"/>
  <c r="G97" i="29"/>
  <c r="G136" i="30"/>
  <c r="G114" i="24"/>
  <c r="G50" i="31"/>
  <c r="G374" i="28"/>
  <c r="G159" i="9"/>
  <c r="H41" i="29"/>
  <c r="H34" i="29"/>
  <c r="H30" i="29"/>
  <c r="H23" i="29"/>
  <c r="F269" i="28"/>
  <c r="F40" i="30"/>
  <c r="F39" i="30"/>
  <c r="F38" i="30"/>
  <c r="F37" i="30"/>
  <c r="F36" i="30"/>
  <c r="F85" i="29"/>
  <c r="F84" i="29"/>
  <c r="G39" i="30" l="1"/>
  <c r="H39" i="30" s="1"/>
  <c r="G30" i="30"/>
  <c r="H30" i="30" s="1"/>
  <c r="G29" i="30"/>
  <c r="H29" i="30" s="1"/>
  <c r="G28" i="30"/>
  <c r="H28" i="30" s="1"/>
  <c r="G31" i="30"/>
  <c r="H31" i="30" s="1"/>
  <c r="F87" i="29" l="1"/>
  <c r="F86" i="29"/>
  <c r="F83" i="29"/>
  <c r="G71" i="29"/>
  <c r="H71" i="29" s="1"/>
  <c r="G70" i="29"/>
  <c r="H70" i="29" s="1"/>
  <c r="G34" i="9"/>
  <c r="H34" i="9" s="1"/>
  <c r="H22" i="9" l="1"/>
  <c r="B17" i="9"/>
  <c r="G39" i="24" l="1"/>
  <c r="H39" i="24" s="1"/>
  <c r="G37" i="11" l="1"/>
  <c r="H37" i="11" s="1"/>
  <c r="O37" i="11"/>
  <c r="G42" i="9"/>
  <c r="H42" i="9" s="1"/>
  <c r="G41" i="31" l="1"/>
  <c r="H41" i="31" s="1"/>
  <c r="G30" i="9"/>
  <c r="H30" i="9" s="1"/>
  <c r="G26" i="9"/>
  <c r="H26" i="9" s="1"/>
  <c r="G253" i="28" l="1"/>
  <c r="H253" i="28" s="1"/>
  <c r="G37" i="31"/>
  <c r="H37" i="31" s="1"/>
  <c r="H53" i="30"/>
  <c r="F272" i="28" l="1"/>
  <c r="G271" i="28"/>
  <c r="F271" i="28"/>
  <c r="F270" i="28"/>
  <c r="F268" i="28"/>
  <c r="F267" i="28"/>
  <c r="G259" i="28"/>
  <c r="H259" i="28" s="1"/>
  <c r="G261" i="28"/>
  <c r="H261" i="28" s="1"/>
  <c r="G260" i="28"/>
  <c r="H260" i="28" s="1"/>
  <c r="G258" i="28"/>
  <c r="H258" i="28" s="1"/>
  <c r="G269" i="28"/>
  <c r="G268" i="28"/>
  <c r="G267" i="28"/>
  <c r="H267" i="28" l="1"/>
  <c r="H271" i="28"/>
  <c r="H269" i="28"/>
  <c r="H268" i="28"/>
  <c r="G316" i="28"/>
  <c r="H316" i="28" s="1"/>
  <c r="C15" i="1" l="1"/>
  <c r="C16" i="1"/>
  <c r="G49" i="30"/>
  <c r="H49" i="30" s="1"/>
  <c r="G46" i="30"/>
  <c r="H46" i="30" s="1"/>
  <c r="G43" i="30"/>
  <c r="H43" i="30" s="1"/>
  <c r="B16" i="1"/>
  <c r="H136" i="30"/>
  <c r="G132" i="30"/>
  <c r="H132" i="30" s="1"/>
  <c r="G129" i="30"/>
  <c r="H129" i="30" s="1"/>
  <c r="G109" i="30"/>
  <c r="H109" i="30" s="1"/>
  <c r="G107" i="30"/>
  <c r="H107" i="30" s="1"/>
  <c r="G109" i="28"/>
  <c r="H109" i="28" s="1"/>
  <c r="G89" i="28"/>
  <c r="H89" i="28" s="1"/>
  <c r="G205" i="28"/>
  <c r="H205" i="28" s="1"/>
  <c r="G212" i="28"/>
  <c r="H212" i="28" s="1"/>
  <c r="G226" i="28"/>
  <c r="H226" i="28" s="1"/>
  <c r="G227" i="28"/>
  <c r="H227" i="28" s="1"/>
  <c r="G216" i="28"/>
  <c r="H216" i="28" s="1"/>
  <c r="G199" i="28"/>
  <c r="H199" i="28" s="1"/>
  <c r="G45" i="9" l="1"/>
  <c r="H45" i="9" s="1"/>
  <c r="C14" i="1" l="1"/>
  <c r="B14" i="1"/>
  <c r="G170" i="9"/>
  <c r="G169" i="9"/>
  <c r="H50" i="31"/>
  <c r="G47" i="31"/>
  <c r="H47" i="31" s="1"/>
  <c r="G44" i="31"/>
  <c r="H44" i="31" s="1"/>
  <c r="G33" i="31"/>
  <c r="H33" i="31" s="1"/>
  <c r="G29" i="31"/>
  <c r="H29" i="31" s="1"/>
  <c r="G28" i="31"/>
  <c r="H28" i="31" s="1"/>
  <c r="G24" i="31"/>
  <c r="H24" i="31" s="1"/>
  <c r="G18" i="31"/>
  <c r="H18" i="31" s="1"/>
  <c r="A5" i="31"/>
  <c r="G39" i="9"/>
  <c r="H39" i="9" s="1"/>
  <c r="H48" i="9" l="1"/>
  <c r="B24" i="9"/>
  <c r="H53" i="31"/>
  <c r="H54" i="31" l="1"/>
  <c r="D14" i="1" s="1"/>
  <c r="H49" i="9"/>
  <c r="H169" i="9" s="1"/>
  <c r="B28" i="9"/>
  <c r="B32" i="9" s="1"/>
  <c r="B36" i="9" l="1"/>
  <c r="B41" i="9"/>
  <c r="B44" i="9" s="1"/>
  <c r="B47" i="9" s="1"/>
  <c r="B14" i="31"/>
  <c r="B52" i="9" l="1"/>
  <c r="B20" i="31"/>
  <c r="B35" i="31" s="1"/>
  <c r="B26" i="31"/>
  <c r="B31" i="31"/>
  <c r="B39" i="31" l="1"/>
  <c r="G386" i="28"/>
  <c r="G385" i="28"/>
  <c r="G384" i="28"/>
  <c r="G377" i="28"/>
  <c r="H377" i="28" s="1"/>
  <c r="H374" i="28"/>
  <c r="H371" i="28"/>
  <c r="G368" i="28"/>
  <c r="H368" i="28" s="1"/>
  <c r="G365" i="28"/>
  <c r="H365" i="28" s="1"/>
  <c r="G362" i="28"/>
  <c r="H362" i="28" s="1"/>
  <c r="G358" i="28"/>
  <c r="H358" i="28" s="1"/>
  <c r="G353" i="28"/>
  <c r="H353" i="28" s="1"/>
  <c r="B43" i="31" l="1"/>
  <c r="G126" i="30"/>
  <c r="H126" i="30" s="1"/>
  <c r="G122" i="30"/>
  <c r="H122" i="30" s="1"/>
  <c r="G118" i="30"/>
  <c r="H118" i="30" s="1"/>
  <c r="G114" i="30"/>
  <c r="H114" i="30" s="1"/>
  <c r="G113" i="30"/>
  <c r="H113" i="30" s="1"/>
  <c r="G108" i="30"/>
  <c r="H108" i="30" s="1"/>
  <c r="B46" i="31" l="1"/>
  <c r="B49" i="31" s="1"/>
  <c r="B52" i="31" s="1"/>
  <c r="H139" i="30"/>
  <c r="G81" i="30"/>
  <c r="H81" i="30" s="1"/>
  <c r="G80" i="30"/>
  <c r="H80" i="30" s="1"/>
  <c r="G76" i="30"/>
  <c r="H76" i="30" s="1"/>
  <c r="G75" i="30"/>
  <c r="H75" i="30" s="1"/>
  <c r="G71" i="30"/>
  <c r="H71" i="30" s="1"/>
  <c r="G70" i="30"/>
  <c r="H70" i="30" s="1"/>
  <c r="G90" i="30"/>
  <c r="H90" i="30" s="1"/>
  <c r="G87" i="30"/>
  <c r="H87" i="30" s="1"/>
  <c r="G84" i="30"/>
  <c r="H84" i="30" s="1"/>
  <c r="G40" i="30"/>
  <c r="G38" i="30"/>
  <c r="G37" i="30"/>
  <c r="G36" i="30"/>
  <c r="G27" i="30"/>
  <c r="H27" i="30" s="1"/>
  <c r="G26" i="30"/>
  <c r="H26" i="30" s="1"/>
  <c r="G25" i="30"/>
  <c r="H25" i="30" s="1"/>
  <c r="G23" i="30"/>
  <c r="H23" i="30" s="1"/>
  <c r="G22" i="30"/>
  <c r="H22" i="30" s="1"/>
  <c r="G21" i="30"/>
  <c r="H21" i="30" s="1"/>
  <c r="G20" i="30"/>
  <c r="H20" i="30" s="1"/>
  <c r="G19" i="30"/>
  <c r="H19" i="30" s="1"/>
  <c r="H40" i="30" l="1"/>
  <c r="H37" i="30"/>
  <c r="H36" i="30"/>
  <c r="H38" i="30"/>
  <c r="H155" i="9"/>
  <c r="G149" i="9"/>
  <c r="H149" i="9" s="1"/>
  <c r="G141" i="9"/>
  <c r="H141" i="9" s="1"/>
  <c r="H137" i="9"/>
  <c r="G133" i="9"/>
  <c r="H133" i="9" s="1"/>
  <c r="G111" i="9"/>
  <c r="H111" i="9" s="1"/>
  <c r="G106" i="9"/>
  <c r="H106" i="9" s="1"/>
  <c r="H56" i="30" l="1"/>
  <c r="H59" i="30" s="1"/>
  <c r="G124" i="9"/>
  <c r="H124" i="9" s="1"/>
  <c r="G120" i="9"/>
  <c r="H120" i="9" s="1"/>
  <c r="G116" i="9"/>
  <c r="H116" i="9" s="1"/>
  <c r="H60" i="30" l="1"/>
  <c r="H146" i="30" s="1"/>
  <c r="G112" i="9"/>
  <c r="H112" i="9" s="1"/>
  <c r="H93" i="30" l="1"/>
  <c r="H96" i="30" s="1"/>
  <c r="H97" i="30" s="1"/>
  <c r="H147" i="30" s="1"/>
  <c r="G23" i="4"/>
  <c r="H23" i="4" s="1"/>
  <c r="H142" i="30" l="1"/>
  <c r="H143" i="30" s="1"/>
  <c r="H148" i="30" s="1"/>
  <c r="H149" i="30" s="1"/>
  <c r="D16" i="1" s="1"/>
  <c r="B16" i="30"/>
  <c r="G102" i="4"/>
  <c r="H102" i="4" s="1"/>
  <c r="B33" i="30" l="1"/>
  <c r="G99" i="4"/>
  <c r="H99" i="4" s="1"/>
  <c r="G96" i="4"/>
  <c r="H96" i="4" s="1"/>
  <c r="G52" i="4"/>
  <c r="H52" i="4" s="1"/>
  <c r="G85" i="4"/>
  <c r="H85" i="4" s="1"/>
  <c r="H93" i="4"/>
  <c r="G89" i="4"/>
  <c r="H89" i="4" s="1"/>
  <c r="G81" i="4"/>
  <c r="H81" i="4" s="1"/>
  <c r="G77" i="4"/>
  <c r="H77" i="4" s="1"/>
  <c r="G73" i="4"/>
  <c r="H73" i="4" s="1"/>
  <c r="G64" i="4"/>
  <c r="H64" i="4" s="1"/>
  <c r="G45" i="4"/>
  <c r="H45" i="4" s="1"/>
  <c r="H41" i="4"/>
  <c r="B42" i="30" l="1"/>
  <c r="G69" i="4"/>
  <c r="H69" i="4" s="1"/>
  <c r="B45" i="30" l="1"/>
  <c r="B48" i="30" s="1"/>
  <c r="G60" i="4"/>
  <c r="H60" i="4" s="1"/>
  <c r="G65" i="9"/>
  <c r="H65" i="9" s="1"/>
  <c r="B51" i="30" l="1"/>
  <c r="G349" i="28"/>
  <c r="H349" i="28" s="1"/>
  <c r="B55" i="30" l="1"/>
  <c r="B58" i="30" s="1"/>
  <c r="G345" i="28"/>
  <c r="H345" i="28" s="1"/>
  <c r="G341" i="28"/>
  <c r="H341" i="28" s="1"/>
  <c r="G337" i="28"/>
  <c r="H337" i="28" s="1"/>
  <c r="G333" i="28"/>
  <c r="H333" i="28" s="1"/>
  <c r="G329" i="28"/>
  <c r="H329" i="28" s="1"/>
  <c r="G325" i="28"/>
  <c r="H325" i="28" s="1"/>
  <c r="G321" i="28"/>
  <c r="H321" i="28" s="1"/>
  <c r="G320" i="28"/>
  <c r="H320" i="28" s="1"/>
  <c r="G311" i="28"/>
  <c r="H311" i="28" s="1"/>
  <c r="G306" i="28"/>
  <c r="H306" i="28" s="1"/>
  <c r="B15" i="1"/>
  <c r="C13" i="1"/>
  <c r="B13" i="1"/>
  <c r="C12" i="1"/>
  <c r="B12" i="1"/>
  <c r="C11" i="1"/>
  <c r="B11" i="1"/>
  <c r="G67" i="11"/>
  <c r="H67" i="11" s="1"/>
  <c r="G91" i="29"/>
  <c r="H91" i="29" s="1"/>
  <c r="G276" i="28"/>
  <c r="H276" i="28" s="1"/>
  <c r="G285" i="28"/>
  <c r="H285" i="28" s="1"/>
  <c r="G291" i="28"/>
  <c r="H291" i="28" s="1"/>
  <c r="G288" i="28"/>
  <c r="H288" i="28" s="1"/>
  <c r="B69" i="30" l="1"/>
  <c r="B73" i="30"/>
  <c r="B78" i="30" s="1"/>
  <c r="B83" i="30" s="1"/>
  <c r="B86" i="30" s="1"/>
  <c r="B89" i="30" s="1"/>
  <c r="B92" i="30" s="1"/>
  <c r="B95" i="30" s="1"/>
  <c r="H380" i="28"/>
  <c r="G257" i="28"/>
  <c r="H257" i="28" s="1"/>
  <c r="B105" i="30" l="1"/>
  <c r="B111" i="30" s="1"/>
  <c r="B116" i="30" s="1"/>
  <c r="B120" i="30" s="1"/>
  <c r="B124" i="30" s="1"/>
  <c r="G228" i="28"/>
  <c r="H228" i="28" s="1"/>
  <c r="G217" i="28"/>
  <c r="H217" i="28" s="1"/>
  <c r="G218" i="28"/>
  <c r="H218" i="28" s="1"/>
  <c r="G200" i="28"/>
  <c r="H200" i="28" s="1"/>
  <c r="G198" i="28"/>
  <c r="H198" i="28" s="1"/>
  <c r="G201" i="28"/>
  <c r="H201" i="28" s="1"/>
  <c r="G193" i="28"/>
  <c r="H193" i="28" s="1"/>
  <c r="G191" i="28"/>
  <c r="H191" i="28" s="1"/>
  <c r="G138" i="28"/>
  <c r="G206" i="28"/>
  <c r="H206" i="28" s="1"/>
  <c r="G207" i="28"/>
  <c r="H207" i="28" s="1"/>
  <c r="B131" i="30" l="1"/>
  <c r="B128" i="30"/>
  <c r="B134" i="30" s="1"/>
  <c r="B138" i="30" s="1"/>
  <c r="B141" i="30" s="1"/>
  <c r="H138" i="28"/>
  <c r="G129" i="28" l="1"/>
  <c r="H129" i="28" s="1"/>
  <c r="G38" i="28"/>
  <c r="H38" i="28" s="1"/>
  <c r="G171" i="28" l="1"/>
  <c r="H171" i="28" s="1"/>
  <c r="G183" i="28"/>
  <c r="H183" i="28" s="1"/>
  <c r="G180" i="28"/>
  <c r="H180" i="28" s="1"/>
  <c r="G177" i="28"/>
  <c r="H177" i="28" s="1"/>
  <c r="G282" i="28"/>
  <c r="H282" i="28" s="1"/>
  <c r="G279" i="28"/>
  <c r="H279" i="28" s="1"/>
  <c r="G272" i="28"/>
  <c r="G270" i="28"/>
  <c r="G262" i="28"/>
  <c r="H262" i="28" s="1"/>
  <c r="G248" i="28"/>
  <c r="H248" i="28" s="1"/>
  <c r="G244" i="28"/>
  <c r="H244" i="28" s="1"/>
  <c r="G240" i="28"/>
  <c r="H240" i="28" s="1"/>
  <c r="G236" i="28"/>
  <c r="H236" i="28" s="1"/>
  <c r="G232" i="28"/>
  <c r="H232" i="28" s="1"/>
  <c r="G222" i="28"/>
  <c r="H222" i="28" s="1"/>
  <c r="G208" i="28"/>
  <c r="H208" i="28" s="1"/>
  <c r="G189" i="28"/>
  <c r="H189" i="28" s="1"/>
  <c r="G174" i="28"/>
  <c r="H174" i="28" s="1"/>
  <c r="G165" i="28"/>
  <c r="H165" i="28" s="1"/>
  <c r="G161" i="28"/>
  <c r="H161" i="28" s="1"/>
  <c r="G156" i="28"/>
  <c r="H156" i="28" s="1"/>
  <c r="G148" i="28"/>
  <c r="H148" i="28" s="1"/>
  <c r="G145" i="28"/>
  <c r="H145" i="28" s="1"/>
  <c r="G142" i="28"/>
  <c r="H142" i="28" s="1"/>
  <c r="G133" i="28"/>
  <c r="H133" i="28" s="1"/>
  <c r="G125" i="28"/>
  <c r="H125" i="28" s="1"/>
  <c r="G121" i="28"/>
  <c r="H121" i="28" s="1"/>
  <c r="G117" i="28"/>
  <c r="H117" i="28" s="1"/>
  <c r="G113" i="28"/>
  <c r="H113" i="28" s="1"/>
  <c r="H272" i="28" l="1"/>
  <c r="H270" i="28"/>
  <c r="G65" i="28" l="1"/>
  <c r="H65" i="28" s="1"/>
  <c r="G69" i="28"/>
  <c r="H69" i="28" s="1"/>
  <c r="G73" i="28"/>
  <c r="H73" i="28" s="1"/>
  <c r="G60" i="28"/>
  <c r="H60" i="28" s="1"/>
  <c r="G83" i="28"/>
  <c r="H83" i="28" s="1"/>
  <c r="G105" i="28" l="1"/>
  <c r="H105" i="28" s="1"/>
  <c r="G101" i="28"/>
  <c r="H101" i="28" s="1"/>
  <c r="G97" i="28"/>
  <c r="H97" i="28" s="1"/>
  <c r="G93" i="28"/>
  <c r="H93" i="28" s="1"/>
  <c r="G84" i="28"/>
  <c r="H84" i="28" s="1"/>
  <c r="G41" i="28"/>
  <c r="H41" i="28" s="1"/>
  <c r="G78" i="28"/>
  <c r="H78" i="28" s="1"/>
  <c r="G25" i="28"/>
  <c r="H25" i="28" s="1"/>
  <c r="G55" i="28"/>
  <c r="H55" i="28" s="1"/>
  <c r="G52" i="29" l="1"/>
  <c r="H52" i="29" s="1"/>
  <c r="G41" i="29"/>
  <c r="G19" i="29" l="1"/>
  <c r="H19" i="29" s="1"/>
  <c r="G23" i="29"/>
  <c r="G30" i="29"/>
  <c r="G34" i="29"/>
  <c r="G47" i="29"/>
  <c r="H47" i="29" s="1"/>
  <c r="G53" i="29"/>
  <c r="H53" i="29" s="1"/>
  <c r="G51" i="29"/>
  <c r="H51" i="29" s="1"/>
  <c r="G59" i="29"/>
  <c r="H59" i="29" s="1"/>
  <c r="G58" i="29"/>
  <c r="H58" i="29" s="1"/>
  <c r="G63" i="29"/>
  <c r="H63" i="29" s="1"/>
  <c r="G85" i="29"/>
  <c r="G77" i="29"/>
  <c r="H77" i="29" s="1"/>
  <c r="G76" i="29"/>
  <c r="H76" i="29" s="1"/>
  <c r="G75" i="29"/>
  <c r="H75" i="29" s="1"/>
  <c r="G78" i="29"/>
  <c r="H78" i="29" s="1"/>
  <c r="G68" i="29"/>
  <c r="H68" i="29" s="1"/>
  <c r="H85" i="29" l="1"/>
  <c r="G86" i="29" l="1"/>
  <c r="H86" i="29" s="1"/>
  <c r="G84" i="29"/>
  <c r="H84" i="29" s="1"/>
  <c r="G83" i="29"/>
  <c r="H83" i="29" s="1"/>
  <c r="G67" i="29"/>
  <c r="H67" i="29" s="1"/>
  <c r="G69" i="29"/>
  <c r="H69" i="29" s="1"/>
  <c r="H97" i="29"/>
  <c r="G94" i="29"/>
  <c r="H94" i="29" s="1"/>
  <c r="G87" i="29"/>
  <c r="H87" i="29" s="1"/>
  <c r="H100" i="29" l="1"/>
  <c r="H103" i="29" s="1"/>
  <c r="B14" i="29"/>
  <c r="A5" i="29"/>
  <c r="G294" i="28"/>
  <c r="H294" i="28" s="1"/>
  <c r="H297" i="28" s="1"/>
  <c r="G44" i="28"/>
  <c r="H44" i="28" s="1"/>
  <c r="G34" i="28"/>
  <c r="H34" i="28" s="1"/>
  <c r="G30" i="28"/>
  <c r="H30" i="28" s="1"/>
  <c r="G20" i="28"/>
  <c r="H20" i="28" s="1"/>
  <c r="B16" i="28"/>
  <c r="A5" i="28"/>
  <c r="H104" i="29" l="1"/>
  <c r="D12" i="1" s="1"/>
  <c r="H47" i="28"/>
  <c r="H48" i="28" s="1"/>
  <c r="H384" i="28" s="1"/>
  <c r="O20" i="28"/>
  <c r="B22" i="28"/>
  <c r="B25" i="29"/>
  <c r="B36" i="29" s="1"/>
  <c r="G103" i="24"/>
  <c r="H103" i="24" s="1"/>
  <c r="B43" i="29" l="1"/>
  <c r="B49" i="29" s="1"/>
  <c r="B55" i="29" s="1"/>
  <c r="B27" i="28"/>
  <c r="H298" i="28" l="1"/>
  <c r="H385" i="28" s="1"/>
  <c r="B32" i="28"/>
  <c r="B61" i="29"/>
  <c r="H381" i="28" l="1"/>
  <c r="B36" i="28"/>
  <c r="B65" i="29"/>
  <c r="H386" i="28" l="1"/>
  <c r="H387" i="28" s="1"/>
  <c r="D11" i="1" s="1"/>
  <c r="B40" i="28"/>
  <c r="B73" i="29"/>
  <c r="B80" i="29" l="1"/>
  <c r="B89" i="29" s="1"/>
  <c r="B43" i="28"/>
  <c r="B46" i="28" l="1"/>
  <c r="B93" i="29"/>
  <c r="B96" i="29" s="1"/>
  <c r="B52" i="28" l="1"/>
  <c r="B57" i="28" s="1"/>
  <c r="B62" i="28" s="1"/>
  <c r="B99" i="29"/>
  <c r="B102" i="29" s="1"/>
  <c r="B67" i="28" l="1"/>
  <c r="B71" i="28" s="1"/>
  <c r="B75" i="28" s="1"/>
  <c r="B80" i="28" s="1"/>
  <c r="B86" i="28" s="1"/>
  <c r="B91" i="28" l="1"/>
  <c r="B95" i="28" s="1"/>
  <c r="B99" i="28" l="1"/>
  <c r="G111" i="24"/>
  <c r="H111" i="24" s="1"/>
  <c r="G72" i="24"/>
  <c r="H72" i="24" s="1"/>
  <c r="B103" i="28" l="1"/>
  <c r="B107" i="28" s="1"/>
  <c r="B111" i="28" s="1"/>
  <c r="G15" i="24"/>
  <c r="H15" i="24" s="1"/>
  <c r="G73" i="24"/>
  <c r="H73" i="24" s="1"/>
  <c r="G74" i="24"/>
  <c r="H74" i="24" s="1"/>
  <c r="G71" i="24"/>
  <c r="H71" i="24" s="1"/>
  <c r="B115" i="28" l="1"/>
  <c r="B119" i="28" s="1"/>
  <c r="B123" i="28" s="1"/>
  <c r="B127" i="28" s="1"/>
  <c r="B14" i="24"/>
  <c r="G50" i="24"/>
  <c r="H50" i="24" s="1"/>
  <c r="G44" i="24"/>
  <c r="H44" i="24" s="1"/>
  <c r="B131" i="28" l="1"/>
  <c r="B135" i="28" s="1"/>
  <c r="B17" i="24"/>
  <c r="G98" i="24"/>
  <c r="H98" i="24" s="1"/>
  <c r="B140" i="28" l="1"/>
  <c r="B144" i="28" s="1"/>
  <c r="B147" i="28" s="1"/>
  <c r="B153" i="28" s="1"/>
  <c r="G24" i="24"/>
  <c r="H24" i="24" s="1"/>
  <c r="B158" i="28" l="1"/>
  <c r="B163" i="28" s="1"/>
  <c r="B167" i="28" s="1"/>
  <c r="B185" i="28" s="1"/>
  <c r="B195" i="28" l="1"/>
  <c r="B203" i="28" s="1"/>
  <c r="B210" i="28" s="1"/>
  <c r="B214" i="28" s="1"/>
  <c r="B220" i="28" s="1"/>
  <c r="B224" i="28" s="1"/>
  <c r="B230" i="28" s="1"/>
  <c r="B234" i="28" s="1"/>
  <c r="B238" i="28" s="1"/>
  <c r="G51" i="11"/>
  <c r="H51" i="11" s="1"/>
  <c r="G55" i="11"/>
  <c r="H55" i="11" s="1"/>
  <c r="B242" i="28" l="1"/>
  <c r="B246" i="28" s="1"/>
  <c r="B250" i="28" s="1"/>
  <c r="G84" i="24"/>
  <c r="H84" i="24" s="1"/>
  <c r="B255" i="28" l="1"/>
  <c r="B264" i="28" s="1"/>
  <c r="B274" i="28" s="1"/>
  <c r="B278" i="28" s="1"/>
  <c r="B281" i="28" s="1"/>
  <c r="B287" i="28" s="1"/>
  <c r="B284" i="28" l="1"/>
  <c r="B290" i="28" s="1"/>
  <c r="B296" i="28" s="1"/>
  <c r="B302" i="28" s="1"/>
  <c r="B293" i="28"/>
  <c r="G79" i="24"/>
  <c r="H79" i="24" s="1"/>
  <c r="B308" i="28" l="1"/>
  <c r="B313" i="28" s="1"/>
  <c r="B318" i="28" s="1"/>
  <c r="B323" i="28" s="1"/>
  <c r="B327" i="28" s="1"/>
  <c r="B331" i="28" s="1"/>
  <c r="B335" i="28" s="1"/>
  <c r="B339" i="28" s="1"/>
  <c r="B343" i="28" s="1"/>
  <c r="C9" i="1"/>
  <c r="B347" i="28" l="1"/>
  <c r="B351" i="28" s="1"/>
  <c r="B355" i="28" s="1"/>
  <c r="B360" i="28" l="1"/>
  <c r="B364" i="28" s="1"/>
  <c r="B367" i="28" s="1"/>
  <c r="B376" i="28" s="1"/>
  <c r="B373" i="28" l="1"/>
  <c r="B370" i="28"/>
  <c r="B379" i="28" s="1"/>
  <c r="G145" i="9"/>
  <c r="H145" i="9" s="1"/>
  <c r="G129" i="9"/>
  <c r="H129" i="9" s="1"/>
  <c r="G128" i="9"/>
  <c r="H128" i="9" s="1"/>
  <c r="G73" i="9" l="1"/>
  <c r="H73" i="9" s="1"/>
  <c r="G107" i="9" l="1"/>
  <c r="H107" i="9" s="1"/>
  <c r="G34" i="24" l="1"/>
  <c r="H34" i="24" s="1"/>
  <c r="G93" i="24"/>
  <c r="H93" i="24" s="1"/>
  <c r="G88" i="24"/>
  <c r="H88" i="24" s="1"/>
  <c r="G57" i="24" l="1"/>
  <c r="H57" i="24" s="1"/>
  <c r="G56" i="24"/>
  <c r="H56" i="24" s="1"/>
  <c r="G49" i="24"/>
  <c r="H49" i="24" s="1"/>
  <c r="B26" i="24" l="1"/>
  <c r="G29" i="24"/>
  <c r="H29" i="24" s="1"/>
  <c r="B31" i="24" l="1"/>
  <c r="B36" i="24" s="1"/>
  <c r="G41" i="11"/>
  <c r="H41" i="11" s="1"/>
  <c r="G33" i="11"/>
  <c r="H33" i="11" s="1"/>
  <c r="O33" i="11"/>
  <c r="G29" i="11"/>
  <c r="H29" i="11" s="1"/>
  <c r="O29" i="11"/>
  <c r="G25" i="11"/>
  <c r="H25" i="11" s="1"/>
  <c r="O25" i="11"/>
  <c r="B41" i="24" l="1"/>
  <c r="B46" i="24" s="1"/>
  <c r="O41" i="11"/>
  <c r="G21" i="11"/>
  <c r="H21" i="11" s="1"/>
  <c r="G17" i="11"/>
  <c r="H17" i="11" s="1"/>
  <c r="O17" i="11"/>
  <c r="G59" i="11"/>
  <c r="H59" i="11" s="1"/>
  <c r="B53" i="24" l="1"/>
  <c r="O21" i="11"/>
  <c r="B59" i="24" l="1"/>
  <c r="G73" i="11"/>
  <c r="H73" i="11" s="1"/>
  <c r="G70" i="11"/>
  <c r="H70" i="11" s="1"/>
  <c r="G63" i="11"/>
  <c r="H63" i="11" s="1"/>
  <c r="B65" i="24" l="1"/>
  <c r="B69" i="24" s="1"/>
  <c r="B76" i="24" s="1"/>
  <c r="B81" i="24" s="1"/>
  <c r="B85" i="24" l="1"/>
  <c r="B90" i="24" s="1"/>
  <c r="G46" i="11" l="1"/>
  <c r="H46" i="11" s="1"/>
  <c r="O46" i="11" l="1"/>
  <c r="G67" i="24" l="1"/>
  <c r="H67" i="24" s="1"/>
  <c r="G102" i="9" l="1"/>
  <c r="H102" i="9" s="1"/>
  <c r="G98" i="9"/>
  <c r="H98" i="9" s="1"/>
  <c r="G90" i="9"/>
  <c r="H90" i="9" s="1"/>
  <c r="G94" i="9"/>
  <c r="H94" i="9" s="1"/>
  <c r="G86" i="9"/>
  <c r="H86" i="9" s="1"/>
  <c r="G82" i="9"/>
  <c r="H82" i="9" s="1"/>
  <c r="G17" i="4"/>
  <c r="H17" i="4" s="1"/>
  <c r="G20" i="4"/>
  <c r="H20" i="4" s="1"/>
  <c r="G57" i="9"/>
  <c r="H57" i="9" s="1"/>
  <c r="H114" i="24" l="1"/>
  <c r="G107" i="24"/>
  <c r="H107" i="24" s="1"/>
  <c r="G63" i="24"/>
  <c r="H63" i="24" s="1"/>
  <c r="G62" i="24"/>
  <c r="H62" i="24" s="1"/>
  <c r="G51" i="24"/>
  <c r="H51" i="24" s="1"/>
  <c r="A5" i="24"/>
  <c r="H117" i="24" l="1"/>
  <c r="H120" i="24" s="1"/>
  <c r="B95" i="24"/>
  <c r="B100" i="24" s="1"/>
  <c r="H121" i="24" l="1"/>
  <c r="D15" i="1" s="1"/>
  <c r="G29" i="4"/>
  <c r="H29" i="4" s="1"/>
  <c r="B105" i="24" l="1"/>
  <c r="B109" i="24" s="1"/>
  <c r="B113" i="24" s="1"/>
  <c r="B116" i="24" l="1"/>
  <c r="B119" i="24" s="1"/>
  <c r="C10" i="1"/>
  <c r="B10" i="1"/>
  <c r="B9" i="1"/>
  <c r="G76" i="11" l="1"/>
  <c r="H76" i="11" s="1"/>
  <c r="A5" i="11"/>
  <c r="A11" i="1" s="1"/>
  <c r="H79" i="11" l="1"/>
  <c r="H82" i="11" s="1"/>
  <c r="G77" i="9"/>
  <c r="H77" i="9" s="1"/>
  <c r="B14" i="11" l="1"/>
  <c r="H83" i="11"/>
  <c r="D13" i="1" s="1"/>
  <c r="B19" i="11" l="1"/>
  <c r="H159" i="9"/>
  <c r="G152" i="9"/>
  <c r="H152" i="9" s="1"/>
  <c r="H162" i="9" s="1"/>
  <c r="H165" i="9" s="1"/>
  <c r="A5" i="9"/>
  <c r="B23" i="11" l="1"/>
  <c r="A10" i="1"/>
  <c r="H166" i="9"/>
  <c r="H170" i="9" s="1"/>
  <c r="H171" i="9" s="1"/>
  <c r="D10" i="1" s="1"/>
  <c r="B27" i="11" l="1"/>
  <c r="G32" i="4"/>
  <c r="H32" i="4" s="1"/>
  <c r="B31" i="11" l="1"/>
  <c r="B35" i="11" s="1"/>
  <c r="B39" i="11" l="1"/>
  <c r="G26" i="4" l="1"/>
  <c r="H26" i="4" s="1"/>
  <c r="H14" i="4"/>
  <c r="B13" i="4"/>
  <c r="A5" i="4"/>
  <c r="H105" i="4" l="1"/>
  <c r="H106" i="4" s="1"/>
  <c r="D9" i="1" s="1"/>
  <c r="D17" i="1" s="1"/>
  <c r="B43" i="11"/>
  <c r="B16" i="4"/>
  <c r="A9" i="1"/>
  <c r="B48" i="11" l="1"/>
  <c r="B53" i="11" s="1"/>
  <c r="B57" i="11" s="1"/>
  <c r="B61" i="11" s="1"/>
  <c r="B19" i="4"/>
  <c r="B22" i="4" s="1"/>
  <c r="B65" i="11" l="1"/>
  <c r="B69" i="11" s="1"/>
  <c r="B72" i="11" s="1"/>
  <c r="B75" i="11" s="1"/>
  <c r="B25" i="4"/>
  <c r="B59" i="9"/>
  <c r="B67" i="9" s="1"/>
  <c r="B78" i="11" l="1"/>
  <c r="B81" i="11" l="1"/>
  <c r="B28" i="4"/>
  <c r="B31" i="4" l="1"/>
  <c r="B37" i="4" s="1"/>
  <c r="B43" i="4" l="1"/>
  <c r="B50" i="4" s="1"/>
  <c r="B53" i="4" l="1"/>
  <c r="B62" i="4" l="1"/>
  <c r="B66" i="4" s="1"/>
  <c r="B71" i="4" s="1"/>
  <c r="B75" i="9" l="1"/>
  <c r="B75" i="4"/>
  <c r="B79" i="4" s="1"/>
  <c r="B83" i="4" s="1"/>
  <c r="B87" i="4" s="1"/>
  <c r="B91" i="4" s="1"/>
  <c r="B79" i="9" l="1"/>
  <c r="B84" i="9" s="1"/>
  <c r="B88" i="9" s="1"/>
  <c r="B92" i="9" s="1"/>
  <c r="B96" i="9" s="1"/>
  <c r="B100" i="9" s="1"/>
  <c r="B104" i="9" s="1"/>
  <c r="B109" i="9" s="1"/>
  <c r="B94" i="4"/>
  <c r="B97" i="4" s="1"/>
  <c r="B100" i="4" l="1"/>
  <c r="B104" i="4" s="1"/>
  <c r="B114" i="9"/>
  <c r="B118" i="9" s="1"/>
  <c r="B122" i="9" s="1"/>
  <c r="B126" i="9" l="1"/>
  <c r="B131" i="9" s="1"/>
  <c r="B135" i="9" l="1"/>
  <c r="B139" i="9" s="1"/>
  <c r="B143" i="9" s="1"/>
  <c r="B147" i="9" l="1"/>
  <c r="B154" i="9" s="1"/>
  <c r="B151" i="9" l="1"/>
  <c r="B157" i="9" s="1"/>
  <c r="B161" i="9" s="1"/>
  <c r="B164" i="9" s="1"/>
</calcChain>
</file>

<file path=xl/sharedStrings.xml><?xml version="1.0" encoding="utf-8"?>
<sst xmlns="http://schemas.openxmlformats.org/spreadsheetml/2006/main" count="1238" uniqueCount="583">
  <si>
    <t>Objekt:</t>
  </si>
  <si>
    <t>Poz.</t>
  </si>
  <si>
    <t>Opis postavke</t>
  </si>
  <si>
    <t>Vrednost brez DDV</t>
  </si>
  <si>
    <t>STROJNE INŠTALACIJE IN STROJNA OPREMA</t>
  </si>
  <si>
    <t>1.</t>
  </si>
  <si>
    <t>Količina</t>
  </si>
  <si>
    <t>Cena</t>
  </si>
  <si>
    <t>Vrednost</t>
  </si>
  <si>
    <t>(€)</t>
  </si>
  <si>
    <t>enota</t>
  </si>
  <si>
    <t>mere</t>
  </si>
  <si>
    <t>kos</t>
  </si>
  <si>
    <t>kpl</t>
  </si>
  <si>
    <t>Ostala dela</t>
  </si>
  <si>
    <t>ocena</t>
  </si>
  <si>
    <t>Pripravljalna dela, zarisovanje, zaključna dela, pospravljanje in prevoz odpadkov na deponijo</t>
  </si>
  <si>
    <t xml:space="preserve">Dezinfekcija </t>
  </si>
  <si>
    <t>m</t>
  </si>
  <si>
    <t>ali enakovredno</t>
  </si>
  <si>
    <t>Pred dobavo sanitarnih elementov in njihovo montažo je potrebno vse tipe sanitarnih elementov uskladiti z željami investitorja in jih uskladiti s projektom notranje opreme.</t>
  </si>
  <si>
    <t>ø50</t>
  </si>
  <si>
    <t>ø110</t>
  </si>
  <si>
    <t>ø32</t>
  </si>
  <si>
    <t>Horizontalni talni sifon DN50 s tesnilno prirobnico, sifonskim vložkom z zaporo povratnega toka, stranskim dotokom, dim. 147x147mm z nerjavečo jekleno rešetko 140x140mm</t>
  </si>
  <si>
    <t>Ustreza:HL 300 ali enakovredno</t>
  </si>
  <si>
    <t>Nepredvidena dela</t>
  </si>
  <si>
    <t xml:space="preserve">Nepredvidena dela, ki zajemajo povezavo novoprojektiranih inštalacij na obstoječo inštalacijo, prestavitev obstoječih vodovodnih inštalacij zaradi gradbenih sprememb </t>
  </si>
  <si>
    <t>Vse postavke vključujejo dobavo in montažo.</t>
  </si>
  <si>
    <t>Termostatska glava</t>
  </si>
  <si>
    <t>Tlačni preizkus, odzračevanje, izpiranje cevovodov, polnjenje sistema, izdaja atestov.</t>
  </si>
  <si>
    <t xml:space="preserve">Nepredvidena dela, ki zajemajo povezavo novoprojektiranih inštalacij na obstoječo inštalacijo, prestavitev obstoječih razvodov ogrevanja zaradi gradbenih sprememb </t>
  </si>
  <si>
    <t>Vse postavke vključujejo dobavo, montažo in zagon naprav.</t>
  </si>
  <si>
    <t>Merjenje in volumenska nastavitev</t>
  </si>
  <si>
    <t>Merjenje in volumska nastavitev dovodnih in odvodnih elementov, količin zraka, umerjanje ventilatorjev, ter nastavljanje smeri vpiha zraka za vse prezračevalne elemente</t>
  </si>
  <si>
    <t>Nepredvidena dela, ki zajemajo  gradbene posege zaradi umestitev novoprojektirane inštalacije v obstoječi objekt</t>
  </si>
  <si>
    <t>Prezračevalni odvodni ventil</t>
  </si>
  <si>
    <t>Prezračevalna vratna rešetka</t>
  </si>
  <si>
    <t>SKUPAJ CENA BREZ DDV:</t>
  </si>
  <si>
    <t>Pleskanje vidnih delov cevovodov, obešalnega in pritrdilnega materiala z dvakratnim premazom vročeodpornega laka</t>
  </si>
  <si>
    <t>€</t>
  </si>
  <si>
    <t>POPIS MATERIALA IN DEL</t>
  </si>
  <si>
    <t>Pripravljalna dela, zarisovanje, drobni montažni material, meritve in izdelava zapisnikov, zaključna dela, splošni, manipulativni in transportni stroški, pospravljanje in prevoz odpadkov na deponijo.</t>
  </si>
  <si>
    <t>Kondenčni sifon z vodno in smradno zaporo s kroglico, priključkom ø32 z holandsko matico in odvodom DN40</t>
  </si>
  <si>
    <t>2.</t>
  </si>
  <si>
    <t>ø100</t>
  </si>
  <si>
    <t>Pripravljalna dela, zarisovanje, zaključna dela, splošni, manipulativni in transportni stroški, pospravljanje in prevoz odpadkov na deponijo.</t>
  </si>
  <si>
    <t>z vsem pritrdilnim in tesnilnim materialom</t>
  </si>
  <si>
    <t>Umivalnik s stoječo mešalno armaturo</t>
  </si>
  <si>
    <r>
      <t xml:space="preserve">Kompleten umivalnik, sestoječ iz umivalnika iz sanitarne keramike bele barve, odtočne cevi s kromiranim sifonom in vezno cevjo ter rozeto, stoječe </t>
    </r>
    <r>
      <rPr>
        <sz val="10"/>
        <rFont val="Arial Narrow"/>
        <family val="2"/>
        <charset val="238"/>
      </rPr>
      <t>enoročne mešalne</t>
    </r>
    <r>
      <rPr>
        <sz val="10"/>
        <color theme="1"/>
        <rFont val="Arial Narrow"/>
        <family val="2"/>
        <charset val="238"/>
      </rPr>
      <t xml:space="preserve"> armature,  z gibljivimi veznimi cevimi, z dvema kromiranima kotnima ventiloma DN15 z filtrom</t>
    </r>
  </si>
  <si>
    <t>Zarisovanje utorov in označevanje priklopov na obstoječo vodovodno inštalacijo v sodelovanju z gradbenim izvajalcem</t>
  </si>
  <si>
    <t>Ogledalo</t>
  </si>
  <si>
    <t>Etažera</t>
  </si>
  <si>
    <t>Polička - etažera s keramično poličko, z medeninasto pokromano ograjico in konzolami za pridtrditev na steno, dimenzij 600/140mm</t>
  </si>
  <si>
    <t>Držalo za tekoče milo</t>
  </si>
  <si>
    <t>Držalo za tekoče milo iz plastike, komplet z matarialom za pritrditev in montažo.</t>
  </si>
  <si>
    <t>Podstavek z WC metlico</t>
  </si>
  <si>
    <t>z vsem pritrdilnim in tesnilnim materialom,</t>
  </si>
  <si>
    <t>Ustreza: HL tip: S136N ali enakovredno</t>
  </si>
  <si>
    <t>odtočna garnitura</t>
  </si>
  <si>
    <t>Notranja vodovodna inštalacija</t>
  </si>
  <si>
    <t>Zapiranje ventila v vodomernem jašku, pražnjenje sistema in ponovno polnjenje po končanih delih</t>
  </si>
  <si>
    <t>Blindiranje obstoječih odtočnih kanalizacijskih priključkov</t>
  </si>
  <si>
    <t>Tlačni preizkus cevovoda</t>
  </si>
  <si>
    <t xml:space="preserve">
</t>
  </si>
  <si>
    <t>Preizkusno obratovanje</t>
  </si>
  <si>
    <t>kg</t>
  </si>
  <si>
    <t>OCENA INVESTICIJSKIH STROŠKOV</t>
  </si>
  <si>
    <t>Zagon s preizkusnim delovanjem</t>
  </si>
  <si>
    <t xml:space="preserve"> - vakumiranje sistema
- polnjenje sistema z medijem</t>
  </si>
  <si>
    <t>Pripravljalna dela, zarisovanje in zaključna dela ter transportni stroški</t>
  </si>
  <si>
    <t>%</t>
  </si>
  <si>
    <t>Ustreza: HL138  ali enakovredno</t>
  </si>
  <si>
    <t>Podometni kondenčni sifon</t>
  </si>
  <si>
    <t>Jekleni panelni radiatorji</t>
  </si>
  <si>
    <t>Univerzalni priključek za radiatorje ( H - kos)</t>
  </si>
  <si>
    <t>Univerzalni priključek za radiatorje z vgrajenim ventilom, za dvocevni sistem ogrevanja, kotne izvedbe, RLV-K (H-kos), z razmakom priključkov 50mm, z možnostjo zapiranja in praznjenja radiatorja s posebno polnilno praznilno pipo, vključno z adapterji za ustrezno priključno cev ter tesnilnim in pritrdilnim materialom.</t>
  </si>
  <si>
    <t>Ustreza: Danfoss tip: RLV-K (H-kos) ali enakovredno</t>
  </si>
  <si>
    <t>DN10</t>
  </si>
  <si>
    <t xml:space="preserve">DN10 (ø16x2,0mm) </t>
  </si>
  <si>
    <t>Srednje težke navojne jeklene cevi po EN10255 (DIN2440), z dodatkom za razrez, spajanje z varjenjem, vključno z loki, fazonskimi kosi, cevnimi rozetami, redukcijami, z varilnim, tesnilnim in pritrdilnim materialom</t>
  </si>
  <si>
    <t>DN20</t>
  </si>
  <si>
    <t>Podpore in obešala</t>
  </si>
  <si>
    <t>Jekleni profili in trakovi za izdelavo podpor in obešal, tipska obešala oz. objemke vključno s pritrdilnim materialom.</t>
  </si>
  <si>
    <t>Antikorozijska zaščita jeklenih cevovodov</t>
  </si>
  <si>
    <t>Antikorozijska zaščita cevovodov, obešalnega in pritrdilnega materiala, vključno čiščenje z dvakratnim premazom temeljne barve</t>
  </si>
  <si>
    <r>
      <t>m</t>
    </r>
    <r>
      <rPr>
        <b/>
        <i/>
        <vertAlign val="superscript"/>
        <sz val="10"/>
        <rFont val="Arial Narrow"/>
        <family val="2"/>
        <charset val="238"/>
      </rPr>
      <t>2</t>
    </r>
  </si>
  <si>
    <t xml:space="preserve">Termostatska glava za vgradnjo na termostatski ventil radiatorja </t>
  </si>
  <si>
    <t>Ustreza:Danfoss tip:RA 2990 ali enakovredno</t>
  </si>
  <si>
    <t>Cevi podnega ogrevanja</t>
  </si>
  <si>
    <t>Ustreza: PROFIX® PEX ali enakovredno</t>
  </si>
  <si>
    <t>Sistemska plošča talnega ogrevanja</t>
  </si>
  <si>
    <t>Razdelilnik talnega ogrevanja</t>
  </si>
  <si>
    <t>Podometna omarica talnega ogrevanja</t>
  </si>
  <si>
    <t>Ustreza: PROFIX® hidro ali enakovredno</t>
  </si>
  <si>
    <t>Dodatni pribor za talno ogrevanje</t>
  </si>
  <si>
    <t>Regulacijski sklop talnega ogrevanja</t>
  </si>
  <si>
    <t>Izolacija razvodnih jeklenih cevi in lokov, za dvižne vode in razvod v spuščenem stropu in v stenskih vtorih</t>
  </si>
  <si>
    <t>Prezračevalni dovodni ventil</t>
  </si>
  <si>
    <t>ø125</t>
  </si>
  <si>
    <t>Prezračevalni pravokotni in okrogli kanali</t>
  </si>
  <si>
    <t>Prezračevalni ventil za odvod zraka, z nastavljivim krožnikom za odpiranje in zapiranje ventila,   vključno s pritrdilnim materialom</t>
  </si>
  <si>
    <t>Pravokotni in okrogli zračni kanali iz pocinkane pločevine, vključno s  oblikovnimi kosi, nastavitvenimi loputami, revizijskimi odprtinami, min. debeline po SIST EN 1505  (DIN 24190) oziroma po SIST EN 1506 (DIN 24152), vključno z obešali in pritrdili ter spojnim in tesnilnim materialom.</t>
  </si>
  <si>
    <t xml:space="preserve">Talni sifon DN50 </t>
  </si>
  <si>
    <t>DN20 (ø26,9x 2,65)</t>
  </si>
  <si>
    <t>Kompletna straniščna školjka, z izpustom v steno, vključno s sedežno desko iz poliuretana,</t>
  </si>
  <si>
    <t>WC stenska školjka s podometnim izplakovalnim kotličkom</t>
  </si>
  <si>
    <t xml:space="preserve"> - s PO splakovalnikom za stensko WC školjko, aktiviranje spredaj, z dvokoličinsko splakovalno tehniko, z izolacijo proti rošenju, s priključkom vode R1/2" z integriranim kotnim ventilom in krmilnim kolesom, zaščitnimi čepi, vgradno zaščito za servisno odprtino, odtočnim kolenom ø90/ø90, prehodnim kosom  ø90/ø110, 2 navojni palici M12 za pritrditev keramike, 4 stenska sidra
 - z montažnim podometnim elementom za vgradnjo v suhomontažne stenske inštalacije ali predstensko montažo, za stenski WC in pritrditev opor in držajev, </t>
  </si>
  <si>
    <t>Podajalnik zloženih papirnatih brisač</t>
  </si>
  <si>
    <t>Podajalnik zloženih papirnatih brisač, komplet z matarialom za pritrditev in montažo.</t>
  </si>
  <si>
    <t>Podajalnik za toaletni papir, komplet z matarialom za pritrditev in montažo.</t>
  </si>
  <si>
    <t>Podajalnik za toaletni papir</t>
  </si>
  <si>
    <t>PP odtočna cev, DIN 19560, vključno s fazonskimi kosi (kolena, odcepi, r-kosi,…), s spojnim in tesnilnim materialom</t>
  </si>
  <si>
    <t>PP cevi za odtočno kanalizacijo</t>
  </si>
  <si>
    <t>Blindiranje obstoječih vodovodnih priključkov odstranjenih sanitarnih elementov</t>
  </si>
  <si>
    <t>Pleskanje vidnih delov cevovodov, obešalnega in pritrdilnega materiala</t>
  </si>
  <si>
    <t xml:space="preserve">PP odtočne nizkošumne kanalizacijske cevi, odporne na vročo vodo, z natičnimi obojkami po DIN 19560, tesnjene s tesnilnim obročkom, vključno z fazonskimi kosi, čistilnimi kosi ter obešalnim in pritrdilnim materialom </t>
  </si>
  <si>
    <t>Izpranje inštalacije in dezinfekcija cevnih razvodov, vključno s poročilom o mikrobiološki analizi vode s strani pooblaščene inštitucije</t>
  </si>
  <si>
    <t>Demontažna, gradbena in pripravljalna dela</t>
  </si>
  <si>
    <t>Toplotna izolacija zračnih kanalov</t>
  </si>
  <si>
    <t>Toplotna izolacija zračnih kanalov svežega zraka</t>
  </si>
  <si>
    <t>Radiatorsko in talno ogrevanje</t>
  </si>
  <si>
    <t>LEKARNA KRANJ</t>
  </si>
  <si>
    <t xml:space="preserve">Sistemska plošča za talno ogrevanje, gostote 20 kg/m3 s čepi za vodenje cevi na razmaku 80, 160mm, 240, 320 mm, skupne debeline 65 mm (30 mm izolacije in 35 mm čep).  Izolacijska profilirana plošča je sestavljena iz hidro profilirane folije debeline 0,6 mm in izolacijske profilirane plošče z geometrijo, omogoča enostavno in varno vodenje cevi,  z zgornje strani omogoča izredno oporo za cevi. Konstrukcija sistemske plošče je narejena za cevi fi 12 mm do fi 20 mm, s protihrupnimi gumbki na spodnji strani plošče. Nosilnost sistemske plošče po SIST EN 1991-1-1 v kategoriji A-D brez kategorije C4 in D2 znaša pri enakomerni
obremenitvi do 5 kN/m2 in točkovna obremenitev do 45 kN. Odzivnost plošče na ogenj je A1 po SIST EN 13501-1. Sistemska plošča nam omogoča do 100 % zalitosti cevi z estihom (minimalna povprečna zalitost z estrihom je 85%).
</t>
  </si>
  <si>
    <r>
      <t>Cevi podnega ogrevanja, iz visokotlačno zamreženega polietilena, z difuzijsko zaporo po DIN 4726 (zaščitene proti vdoru kisika v cev) in izjemno upogljivostjo, proizvedene po DIN EN 121318-2. Primerne za trajne obremenitve pri temperaturi vode 70</t>
    </r>
    <r>
      <rPr>
        <vertAlign val="superscript"/>
        <sz val="10"/>
        <color theme="1"/>
        <rFont val="Arial Narrow"/>
        <family val="2"/>
        <charset val="238"/>
      </rPr>
      <t>o</t>
    </r>
    <r>
      <rPr>
        <sz val="10"/>
        <color theme="1"/>
        <rFont val="Arial Narrow"/>
        <family val="2"/>
        <charset val="238"/>
      </rPr>
      <t>C pri pritisku 6,0 bar, navite v kolobarju, vključno z montažnim materialom</t>
    </r>
  </si>
  <si>
    <t>Ustreza: DT tip: Comfort  8 priključkov ali enakovredno</t>
  </si>
  <si>
    <r>
      <t xml:space="preserve"> -Obrobni trak iz penjenega polietilena 130mmx10mm -</t>
    </r>
    <r>
      <rPr>
        <b/>
        <sz val="10"/>
        <color theme="1"/>
        <rFont val="Arial Narrow"/>
        <family val="2"/>
        <charset val="238"/>
      </rPr>
      <t>100m</t>
    </r>
    <r>
      <rPr>
        <sz val="10"/>
        <color theme="1"/>
        <rFont val="Arial Narrow"/>
        <family val="2"/>
        <charset val="238"/>
      </rPr>
      <t xml:space="preserve">
 - PE-Polietilenska folija - 104</t>
    </r>
    <r>
      <rPr>
        <b/>
        <sz val="10"/>
        <color theme="1"/>
        <rFont val="Arial Narrow"/>
        <family val="2"/>
        <charset val="238"/>
      </rPr>
      <t xml:space="preserve"> m2</t>
    </r>
    <r>
      <rPr>
        <sz val="10"/>
        <color theme="1"/>
        <rFont val="Arial Narrow"/>
        <family val="2"/>
        <charset val="238"/>
      </rPr>
      <t xml:space="preserve">
 - Zaščitne cevi za cev 16 (kos - 500 mm) - </t>
    </r>
    <r>
      <rPr>
        <b/>
        <sz val="10"/>
        <color theme="1"/>
        <rFont val="Arial Narrow"/>
        <family val="2"/>
        <charset val="238"/>
      </rPr>
      <t>45 kos</t>
    </r>
    <r>
      <rPr>
        <sz val="10"/>
        <color theme="1"/>
        <rFont val="Arial Narrow"/>
        <family val="2"/>
        <charset val="238"/>
      </rPr>
      <t xml:space="preserve">
 - Spojke za spajanje cevi 16 x 2,0 mm  - </t>
    </r>
    <r>
      <rPr>
        <b/>
        <sz val="10"/>
        <color theme="1"/>
        <rFont val="Arial Narrow"/>
        <family val="2"/>
        <charset val="238"/>
      </rPr>
      <t>1 kos</t>
    </r>
    <r>
      <rPr>
        <sz val="10"/>
        <color theme="1"/>
        <rFont val="Arial Narrow"/>
        <family val="2"/>
        <charset val="238"/>
      </rPr>
      <t xml:space="preserve">
 - Pritrjevalna C objemka za cev od 16 mm (50 kos) - </t>
    </r>
    <r>
      <rPr>
        <b/>
        <sz val="10"/>
        <color theme="1"/>
        <rFont val="Arial Narrow"/>
        <family val="2"/>
        <charset val="238"/>
      </rPr>
      <t>1 kpl</t>
    </r>
    <r>
      <rPr>
        <sz val="10"/>
        <color theme="1"/>
        <rFont val="Arial Narrow"/>
        <family val="2"/>
        <charset val="238"/>
      </rPr>
      <t xml:space="preserve">
 - Toplotna izolacija debeline 45 mm - </t>
    </r>
    <r>
      <rPr>
        <b/>
        <sz val="10"/>
        <color theme="1"/>
        <rFont val="Arial Narrow"/>
        <family val="2"/>
        <charset val="238"/>
      </rPr>
      <t>46 m2</t>
    </r>
    <r>
      <rPr>
        <sz val="10"/>
        <color theme="1"/>
        <rFont val="Arial Narrow"/>
        <family val="2"/>
        <charset val="238"/>
      </rPr>
      <t xml:space="preserve">
 - Plastifikator, za boljše zalitje cevi -</t>
    </r>
    <r>
      <rPr>
        <b/>
        <sz val="10"/>
        <color theme="1"/>
        <rFont val="Arial Narrow"/>
        <family val="2"/>
        <charset val="238"/>
      </rPr>
      <t xml:space="preserve"> 7 l</t>
    </r>
  </si>
  <si>
    <t>Ustreza. Vogel&amp;Noot tip:PM-S ali enakovredno</t>
  </si>
  <si>
    <t>21 PM-S/500x520</t>
  </si>
  <si>
    <t>DN10 - odcep pod stropom kleti</t>
  </si>
  <si>
    <t>Sobni termostati</t>
  </si>
  <si>
    <t>Zamenjava obstoječega razvoda radiatorskega ogrevanja za nadstropje, ki poteka v spuščenem stropu pritličja</t>
  </si>
  <si>
    <t>DN15</t>
  </si>
  <si>
    <t>Demontaža obstoječega radiatorskega razvoda za nadstropje in priprava obstoječih priključkov na novi razvod pod stropom pritličja</t>
  </si>
  <si>
    <t>Kompaktna prezračevalna naprava z regenerativnim  rotacijskim prenosnikom toplote</t>
  </si>
  <si>
    <t>V napravi je integrirana elektro-krmilna plošča z mikroprocesorskim krmilnikom ter montirani in ožičeni vsi potrebni elementi regulacije, vključno s servisnim stikalom. Vsi delovni in statusni parametri  se lahko nastavijo in spremljajo preko uporabniku prijaznega daljinskega upravljalnika delujočega na dotik ali preko standardno vgrajenega komunikacijskega vmesnika z Modbus protokolom.</t>
  </si>
  <si>
    <t xml:space="preserve"> - s prikopom cevnih instalacij na prezračevalno napravo
 - s priklopom elektro in signalnega kabla na prezračevalno napravo
 - V sklopu dobave naprave je zajeti tudi prvi zagon naprave in šolanje uporabnika s strani pooblaščenega servisa.</t>
  </si>
  <si>
    <r>
      <t>Za dogrevanje je v napravo vgrajen toplovodni grelnik, z naslednjimi tehničnimi karakteristikami.
 - moč vodnega grelnika 8kW
 - režim tople vode 60/50</t>
    </r>
    <r>
      <rPr>
        <vertAlign val="superscript"/>
        <sz val="10"/>
        <color theme="1"/>
        <rFont val="Arial Narrow"/>
        <family val="2"/>
        <charset val="238"/>
      </rPr>
      <t>0</t>
    </r>
    <r>
      <rPr>
        <sz val="10"/>
        <color theme="1"/>
        <rFont val="Arial Narrow"/>
        <family val="2"/>
        <charset val="238"/>
      </rPr>
      <t>C
 - zunanje temperatura zraka pozimi -16</t>
    </r>
    <r>
      <rPr>
        <vertAlign val="superscript"/>
        <sz val="10"/>
        <color theme="1"/>
        <rFont val="Arial Narrow"/>
        <family val="2"/>
        <charset val="238"/>
      </rPr>
      <t>0</t>
    </r>
    <r>
      <rPr>
        <sz val="10"/>
        <color theme="1"/>
        <rFont val="Arial Narrow"/>
        <family val="2"/>
        <charset val="238"/>
      </rPr>
      <t>C
 - odvodno stanje zraka pozimi 22</t>
    </r>
    <r>
      <rPr>
        <vertAlign val="superscript"/>
        <sz val="10"/>
        <color theme="1"/>
        <rFont val="Arial Narrow"/>
        <family val="2"/>
        <charset val="238"/>
      </rPr>
      <t>0</t>
    </r>
    <r>
      <rPr>
        <sz val="10"/>
        <color theme="1"/>
        <rFont val="Arial Narrow"/>
        <family val="2"/>
        <charset val="238"/>
      </rPr>
      <t>C/40%
 - temperatura svežega zraka za regeneratorjem 14</t>
    </r>
    <r>
      <rPr>
        <vertAlign val="superscript"/>
        <sz val="10"/>
        <color theme="1"/>
        <rFont val="Arial Narrow"/>
        <family val="2"/>
        <charset val="238"/>
      </rPr>
      <t>0</t>
    </r>
    <r>
      <rPr>
        <sz val="10"/>
        <color theme="1"/>
        <rFont val="Arial Narrow"/>
        <family val="2"/>
        <charset val="238"/>
      </rPr>
      <t>C
 - temepratura zrala za vodnim grelnikom 24</t>
    </r>
    <r>
      <rPr>
        <vertAlign val="superscript"/>
        <sz val="10"/>
        <color theme="1"/>
        <rFont val="Arial Narrow"/>
        <family val="2"/>
        <charset val="238"/>
      </rPr>
      <t>0</t>
    </r>
    <r>
      <rPr>
        <sz val="10"/>
        <color theme="1"/>
        <rFont val="Arial Narrow"/>
        <family val="2"/>
        <charset val="238"/>
      </rPr>
      <t xml:space="preserve">C
</t>
    </r>
  </si>
  <si>
    <t>Ustreza: Trox technik tip:MSA100-42-6-PF ali enakovredno</t>
  </si>
  <si>
    <t>dimenzije: 850x250x1000mm
padec tlaka 35Pa
Nivo moči zvoka LWA: 37dB(A)</t>
  </si>
  <si>
    <t xml:space="preserve">Kanalski dušilnik zvoka </t>
  </si>
  <si>
    <t>Ustreza: Lindab tip OD-15/KR1/A/S/M ali enakovredno</t>
  </si>
  <si>
    <t>Vrtinčni difuzorji s kvadratno masko za dovod zraka s priključno komoro</t>
  </si>
  <si>
    <t>Vrtinčni difuzorji s kvadratno masko za odvod zraka s priključno komoro</t>
  </si>
  <si>
    <t>ø160</t>
  </si>
  <si>
    <t>Ustreza: Lindab tip OD-15/KR1/Z/S/M ali enakovredno</t>
  </si>
  <si>
    <t>Aluminijasta izenačevalna vratna rešetka,z vgradnim okvirjem, komplet s pritrdilnim materialom</t>
  </si>
  <si>
    <t>dim: 300x100</t>
  </si>
  <si>
    <t xml:space="preserve">dim: 400x100
</t>
  </si>
  <si>
    <t>Ustreza: Lindab tip:PV-2N ali enakovredno</t>
  </si>
  <si>
    <t>Ustreza: Lindab tip:PV-1N ali enakovredno</t>
  </si>
  <si>
    <t>Ustreza: Kaiflex  tip: ST-19-RL</t>
  </si>
  <si>
    <r>
      <t>Toplotna penasta izolacija na bazi sintetičnega kavčuka z zaprtocelično strukturo,  za temperature  -50°C do 105°C, kot  plošče širine 1m, debeline 19mm vključno z lepilom in lepilnimi trakovi.
Toplotna prevodnost λ ≤ 0,036 W/mK, pri 20</t>
    </r>
    <r>
      <rPr>
        <vertAlign val="superscript"/>
        <sz val="10"/>
        <rFont val="Arial Narrow"/>
        <family val="2"/>
        <charset val="238"/>
      </rPr>
      <t>0</t>
    </r>
    <r>
      <rPr>
        <sz val="10"/>
        <rFont val="Arial Narrow"/>
        <family val="2"/>
        <charset val="238"/>
      </rPr>
      <t>C
Parozapornostni koeficient μ ≥ 10.000,
Požarna klasifikacija B-s3, d0 po DIN EN 13501-1.</t>
    </r>
  </si>
  <si>
    <t>Ustreza: Kaiflex  tip: ST-32 RL</t>
  </si>
  <si>
    <r>
      <t>Toplotna penasta izolacija na bazi sintetičnega kavčuka z zaprtocelično strukturo,  za temperature  -50°C do 105°C, kot  plošče širine 1m, debeline 32mm vključno z lepilom in lepilnimi trakovi.
Toplotna prevodnost λ ≤ 0,036 W/mK, pri 20</t>
    </r>
    <r>
      <rPr>
        <vertAlign val="superscript"/>
        <sz val="10"/>
        <rFont val="Arial Narrow"/>
        <family val="2"/>
        <charset val="238"/>
      </rPr>
      <t>0</t>
    </r>
    <r>
      <rPr>
        <sz val="10"/>
        <rFont val="Arial Narrow"/>
        <family val="2"/>
        <charset val="238"/>
      </rPr>
      <t>C
Parozapornostni koeficient μ ≥ 10.000,
Požarna klasifikacija B-s3, d0 po DIN EN 13501-1.</t>
    </r>
  </si>
  <si>
    <t>Prezračevalni fleksibilni kanali</t>
  </si>
  <si>
    <t>predizolirane fleksibilne alu cevi za povezavo zračnih kanalov in distribucijskih elementov, okrogle vključno z obešali in pritrdili ter spojnim in tesnilnim materialom.</t>
  </si>
  <si>
    <t xml:space="preserve"> ø150</t>
  </si>
  <si>
    <t>Obdržati obstoječe odvodne kanale za kuhinjske nape v magistralni recepturi in prostoru za odmor</t>
  </si>
  <si>
    <t xml:space="preserve"> Tehnićne karakteristike
- Pretok zraka: 1.960m3/h
  -Eksterni tlak: 250Pa
 - Učinkovitost temperaturne izmenjave: 79%
 - Filter zavrženega zraka: ISO ePM10 ≥ 65% (M5)
 - Filter svežega zraka: ISO ePM2.5 ≥ 70% (F7)
 - Nivo hrupa (SPL): 19 ~ 34 dB(A)
 - Električni priključek: 2,265kW/400V/1F/50Hz 
 - Max. tok 3,4A; varovalka 16A
 - Dimenzije enote (Š x GxV):1.495 x 1.092 x 1.603 mm
 - Zračni priključki 4x 850x250mm
 - Teža enote: 362 kg</t>
  </si>
  <si>
    <t>Ustreza: Ruck Ventialtoren tip: ROTO K 2800 V WOJL ali enakovredno</t>
  </si>
  <si>
    <t>Kanalski dušilnik zvoka, primeren za vgradnjo v kanalsko mrežo, izdelan iz pocinkane pločevine. V ohišje so vgrajene dušilne kulise pri katerih so v okvirje iz jeklene pocinkane pločevine vstavljena posebna polnila  iz učinkovitega absorbcijskega materijala. Komplet z tesnilnim in pritrdilnim materialom. Pred naročilom nujno preveriti dimenzije in akustične karaktersitike.</t>
  </si>
  <si>
    <t>Vrtinčni difuzor za odvod zraka s kvadratno vpihovalno masko, z radialno razporeditev rotacijskih šob,  izdelan iz jeklene pločevine, kompletno z izolirano priključno komoro z vertikalnim ali stranskim priključkom in regulacijsko loputo, ustrezno pobarvan, za vgradnjo v spuščen strop, vključno s pritrdilnim materialom. Komora difuzorja se naredi unikatno, zaradi nizkega spuščenega stropa, natančno višino komore določiti na gradbišču.</t>
  </si>
  <si>
    <t>ø250</t>
  </si>
  <si>
    <t>Označitev in shema</t>
  </si>
  <si>
    <t>Označitev strojnih inštalacij objekta v obliki napisnih tablic  z imenom linije, smernimi puščicami v ustrezni barvi skladno z DIN 2403, skupaj z generalno shemo sistema, tiskana v barvni tehniki, v plastificiranem prozornem ovoju, nameščena na vidno mesto na višino 1.5 m.</t>
  </si>
  <si>
    <r>
      <t>Q=65m</t>
    </r>
    <r>
      <rPr>
        <vertAlign val="superscript"/>
        <sz val="10"/>
        <color theme="1"/>
        <rFont val="Arial Narrow"/>
        <family val="2"/>
        <charset val="238"/>
      </rPr>
      <t>3</t>
    </r>
    <r>
      <rPr>
        <sz val="10"/>
        <color theme="1"/>
        <rFont val="Arial Narrow"/>
        <family val="2"/>
        <charset val="238"/>
      </rPr>
      <t>/h
dp=20kPa
N=28W/230V/0,013A</t>
    </r>
  </si>
  <si>
    <t>Ustreza: Votrice tip Quadro Micro 100T ali enakovredno</t>
  </si>
  <si>
    <t>Radialni nadometni ventilator</t>
  </si>
  <si>
    <t>Radialni nadometni ventilator (WC dežurstvo)</t>
  </si>
  <si>
    <t>Radialnii nadometni ventilator, zaščite IP 44, z dvohitrostnim motorjem,s protipovratno loputo, s timerjem, z relejem za  časovno zakasnitvijo izklopa, z izpihom zraka na fasado objekta, zaščitno fasadno rešetko za izpih zraka Φ100,  kompletno z montažnim materialom</t>
  </si>
  <si>
    <t>Ustreza: Lindab WLS 11-VM-N1-800x850-9010 +
RŽ7-B8- 810x800 ali enakovredno</t>
  </si>
  <si>
    <t>Zunanja prezračevalna rešetka z regulacijsko žaluzijo z el. motornim pogonom, na odvodnem  kanalu za prezračevalno napravo</t>
  </si>
  <si>
    <t>Ustreza: Lindab WLS 11-VM-N1-450x400-9010 +
RŽ7-B8- 410x300 ali enakovredno</t>
  </si>
  <si>
    <t xml:space="preserve">Jeklena zaščitna rešetka z regulacijsko žaluzijo z el. motornim pogonom ON/OFF, za zaščito odprtin pred dežjem, izdelana iz nosilnega okvirja, prečnih, posebno oblikovanih lamel iz pocinkane pločevine, ter zaščitne pocinkane žične mreže, pritrjena direktno na steno, vključno z montažnim in tesnilnim materialom - pred naročilom preveriti dimenzije obstoječih odprtin </t>
  </si>
  <si>
    <t xml:space="preserve">Jeklena zaščitna rešetka z regulacijsko žaluzijo z el. motornim pogonom ON/OFF, za zaščito odprtin pred dežjem, izdelana iz nosilnega okvirja, prečnih, posebno oblikovanih lamel iz pocinkane pločevine, ter zaščitne pocinkane žične mreže, pritrjena direktno na steno, vključno z montažnim in tesnilnim materialom. - pred naročilom preveriti dimenzije obstoječih odprtin </t>
  </si>
  <si>
    <t>Hidravlična kretnica</t>
  </si>
  <si>
    <t xml:space="preserve">Elektronsko regulirana obtočna črpalka </t>
  </si>
  <si>
    <t>DN40</t>
  </si>
  <si>
    <t>Avtomatski odzračevalni lonček</t>
  </si>
  <si>
    <t>Avtomatski  odzračevalni lonček z zapornim ventilom DN10, vključno z vijačnim in tesnilnim materialom.</t>
  </si>
  <si>
    <t>Termometer-bimetalni z merilnim območjem 0/120°C</t>
  </si>
  <si>
    <r>
      <t>bimetralni termometer v okroglem ohišju premera skale 100mm, območje meritve 0-160</t>
    </r>
    <r>
      <rPr>
        <vertAlign val="superscript"/>
        <sz val="10"/>
        <rFont val="Arial Narrow"/>
        <family val="2"/>
        <charset val="238"/>
      </rPr>
      <t>0</t>
    </r>
    <r>
      <rPr>
        <sz val="10"/>
        <rFont val="Arial Narrow"/>
        <family val="2"/>
        <charset val="238"/>
      </rPr>
      <t>C, vključno z tulko za uvaritev v cev, vijačnim in tesnilnim materialom.</t>
    </r>
  </si>
  <si>
    <t xml:space="preserve">Manometer z merilnim območjem 0/6 bar </t>
  </si>
  <si>
    <t>manometer v okroglem ohišju premera 100mm, priključek DN15, območje meriteve 0-6bar, vključno z umirjevalno cevjo, vijačnim in tesnilnim materialom.</t>
  </si>
  <si>
    <t>Potopno temperaturno tipalo za območje 0...140°C</t>
  </si>
  <si>
    <t>Potopno temperaturno tipalo za območje 0...140°C, vključno z tuljko za uvaritev v cev, in ostalim varilnim materialom.</t>
  </si>
  <si>
    <t>TEHNIČNE ZAHTEVE</t>
  </si>
  <si>
    <t>Krogelna pipa</t>
  </si>
  <si>
    <t>Krogelna pipa, s navojnimi priključki, PN16, za temperaturno območje -10-110°C, teflonskim tesnjenjem, vključno s ročico, vijačnim in tesnilnim materialom.</t>
  </si>
  <si>
    <t>Pripravljalna dela, zarisovanje, drobni montažni material, trdnostni in tesnostni preizkus, meritve in izdelava zapisnikov, zaključna dela, splošni, manipulativni in transportni stroški, pospravljanje in prevoz odpadkov na deponijo.</t>
  </si>
  <si>
    <t xml:space="preserve">Ogrevanje in hlajenje z ventilatorskimi konvektorji </t>
  </si>
  <si>
    <t>Prezračevalni ventil za dovod zraka, z nastavljivim krožnikom za odpiranje in zapiranje ventila,  vključno s pritrdilnim materialom</t>
  </si>
  <si>
    <t xml:space="preserve"> DN20</t>
  </si>
  <si>
    <t>Tlačno neodvisni ventil za avtomatsko hidravlično uravnoteženje z regulacijskim ventilom</t>
  </si>
  <si>
    <t xml:space="preserve"> DN15 LF</t>
  </si>
  <si>
    <t>Kasetni ventilatorski konvektor za vgradnjo v spuščen strop, za dvo-cevni sistem ogrevanja in hlajenja.</t>
  </si>
  <si>
    <t>Vrtinčni difuzor za dovod zraka s kvadratno vpihovalno masko, z radialno razporeditev rotacijskih šob, ki omogočajo variabilno in natančno smer vpihovanja zraka,  izdelan iz jeklene pločevine, kompletno z izolirano priključno komoro z vertikalnim ali stranskim priključkom in regulacijsko loputo, ustrezno pobarvan, za vgradnjo v spuščen strop, vključno s pritrdilnim materialom. Pred naročilom preveriti dimenzije komore difuzorja zaradi nizkega spuščenega stropa.</t>
  </si>
  <si>
    <t>vel: 600 dim. priključka ø250 + K/Z/S/M/I6 600/250</t>
  </si>
  <si>
    <t>vel: 400 dim. priključka ø200 + K/Z/S/M/I6 400/200</t>
  </si>
  <si>
    <t>Ustreza: Lindab AT-21-V/9010 ali enakovredno</t>
  </si>
  <si>
    <t>DN20 - zamenjava obstoječega dela razvoda pod stropom kleti do VK 1 in VK2</t>
  </si>
  <si>
    <t>DN15 - novi odcep pod stropom kleti do VK1</t>
  </si>
  <si>
    <t>DN15 - novi odcep pod stropom kleti do VK12</t>
  </si>
  <si>
    <t>DN50 - zamenjava obstoječega dvižnega voda DV-A do spuščenega stropa prtiličja</t>
  </si>
  <si>
    <t>DN25</t>
  </si>
  <si>
    <t>DN15 - zamenjava obstoječega razvoda za nadstropje -odcep iz DV-B</t>
  </si>
  <si>
    <t xml:space="preserve">Zamenjava razvoda pod stropom pritličja za nadstropje odcep iz DV-C </t>
  </si>
  <si>
    <t>DN32 - zamenjava obstoječega dvižnega voda DV-C do spuščenega stropa prtiličja</t>
  </si>
  <si>
    <t>DN32</t>
  </si>
  <si>
    <t>Zamenjava razvoda pod stropom pritličja za nadstropje odcep iz DV-A</t>
  </si>
  <si>
    <t xml:space="preserve">Jeklena črna navojna cev  - PRITLIČJE razvodi pod stropom pritličja ZA NADSTROPJE </t>
  </si>
  <si>
    <t>DN15 - oz. ST13 x 22 / Ø_out= 48 mm</t>
  </si>
  <si>
    <t>DN20 - oz. ST19 x 28 / Ø_out= 66 mm</t>
  </si>
  <si>
    <t>DN25 - oz. ST25 x 35 / Ø_out= 85 mm</t>
  </si>
  <si>
    <t>DN32 - oz. ST32 x 42 / Ø_out= 106 mm</t>
  </si>
  <si>
    <t>Ustreza: Kaimann tip: Kaiflex ST ali enakovredno</t>
  </si>
  <si>
    <t>Toplotna Izolacija razvodnih jeklenih cevi in lokov, za dvižne vode in razvod v spuščenem stropu</t>
  </si>
  <si>
    <t xml:space="preserve">Toplotna Izolacija razvodnih jeklenih cevi in lokov, za dvižne vode in razvod v spuščenem stropu </t>
  </si>
  <si>
    <t>Ustreza: tip: Kaimann-Kaiflex ST ali enakovredno</t>
  </si>
  <si>
    <t xml:space="preserve">Toplotna izolacija cevovodov hlajenja s fleksibilno zaprtocelično izolacijo iz sintetičnega kavčuka z visoko upornostjo proti difuziji vodne pare in nizko toplotno prevodnostjo. Vključno s samolepilnimi trakovi in lepilom. Material je samougasljiv, ne kaplja in ne širi ognja.Tehnični podatki:
 -  toplotna prevodnost  λ ≤ 0,034 W/m.K pri 0 °C
 - koeficient upora proti difuziji vodne pare je μ ≥ 10.000
 - za temperaturno področje od -50°C do + 110°C
 -  požarni razred B-s3,d0 po EN 13501-1
</t>
  </si>
  <si>
    <t>Ventilatorski konvektor brez zunanjega dekorativnega ohišja, za dvo-cevni sistem ogrevanja in hlajenja.</t>
  </si>
  <si>
    <t>Ustreza: Aermec tip: FCZ 100 P ali enakovredno</t>
  </si>
  <si>
    <t>Ustreza: Aermec tip: FCZ 150 Pali enakovredno</t>
  </si>
  <si>
    <t>Ustreza: Aermec tip :FCL 36+GLF 10+ali enakovredno</t>
  </si>
  <si>
    <t>Ustreza: Aermec tip :FCL 42+GLF 10+ali enakovredno</t>
  </si>
  <si>
    <t>Ventilatorski konvektor z dekorativnim ohišjem, za dvo-cevni sistem ogrevanja in hlajenja.</t>
  </si>
  <si>
    <t>Ventilatorski konvektor, za vidno montažo visoko na steno, za dvo-cevni sistem ogrevanja in hlajenja,  z ohišjem iz pocinkane jeklene pločevine, bele barve (RAL 9010), z režami za zajem zraka na sprednjem pokrovu ter z nastavljivimi loputami za izstop zraka, opremljen z
 - avtomatsko regulacijo z mikroprocesorskim krmilnikom, 
 - s tihodelojočim večstopenjskim ventilatorjem, 
 - toplotnim prenosnikom, 
 - pralnim filtrom, 
 - kondenznim koritom, 
 - z vgrajenimi temperaturnimi tipali prostora, površine prenosnika, vstopne temperature vode,
 - komplet z montažnim in pritrdilnim materialom</t>
  </si>
  <si>
    <t>Ustreza: Aermec tip: FCW 223V ali enakovredno</t>
  </si>
  <si>
    <t>Tlačno neodvisni ventil za avtomatsko hidravlično uravnoteženje z regulacijskim ventilom; za vgradnjo v dovod za ventilatorske konvektorje,  vključno z el. termičnim pogonom za ON/OFF signal, komplet z priključnimi spoji; z prvo nastavitvijo pretoka na objektu s strani pooblaščene osebe; (hlajenje)</t>
  </si>
  <si>
    <t>Ventilatorski konvektor, za vidno stensko montažo,  za dvo-cevni sistem ogreavnja in hlajenja</t>
  </si>
  <si>
    <t>Toplotna črpalka ZRAK-VODA za zunanjo postavitev</t>
  </si>
  <si>
    <t>Visokotemperaturna, dvokompresorska, reverzibilna (možnost gretja in hlajenja) toplotna črpalka zrak-voda za zunanjo postavitev s stopenjsko regulacijo moči in vremensko odvisnim prilagajanjem temperature dvižnega voda potrebam objekta. .
Serijska oprema: dva spiralna (scroll) kompresorja z EVI tehnologijo, visoko učinkovit uparjalnik s hidrofilnim premazom, ploščni kondenzator iz nerjavečega jekla AISI 316, elektronski ekspanzijski ventil, EC ventilatorja z bionično oblikovanimi lopaticami, sistem za enostavno postavitev in priklop na
ogrevalni sistem.
Odlikuje jo posebna SUPER EVI tehnologija, ki zagotavljata doseganje visokih temperatur dvižnega voda in učinkovito delovanje tudi pri nizkih zunanjih temperaturah. Za izredno tiho delovanje skrbi dvojno antivibracijsko vpetje kompresorjev, dvojna zvočna zaščita ter bionično oblikovane lopatice ventilatorjev. AVTO-OPTI DEFROST sistem odtaljevanja uparjalnika, korita, odtoka kondenzata in ventilatorja omogoča učinkovito delovanje sistema v vseh vremenskih razmerah – tudi pri nizkih zunanjih temperaturah in visoki vlagi.</t>
  </si>
  <si>
    <t>Predizolirane cevi</t>
  </si>
  <si>
    <t>Ustreza: Uponor tip: Ecoflex Thermo Single ali enakovredno</t>
  </si>
  <si>
    <t>Ø90x8,2 /200</t>
  </si>
  <si>
    <t>Predizolirana sredinska cev za toplovodno ogrevanje in hlajenje, iz polimernih materialov, difuzijsko tesnih cevi PEXa SDR11 dimenzije DN65, za temperature od 5 do 90 °C, tlačne stopnje PN6. Cev se dobavi skupaj s prehodnimi spojkami, koleni, odcepi. 
Cev se polaga v prepripravljeni gradbeni jašek, na peščeno posteljico, skladno z navodili proizvajalca. Vzporedno s toplovodom se vodi opozorilni trak "POZOR</t>
  </si>
  <si>
    <t>PVC zaščitna cev za vodenje elektro/kominikacijskih kablov v gradbenem jašku</t>
  </si>
  <si>
    <t>ø25</t>
  </si>
  <si>
    <t>Prenosnik toplote</t>
  </si>
  <si>
    <t>Ustreza: Kronoterm tip: WPL-90-K1 HTT (WPL-90-K1 HTT/HK 3F)</t>
  </si>
  <si>
    <t xml:space="preserve">Notranja krmilna enota </t>
  </si>
  <si>
    <t>Dodatek za hladivo</t>
  </si>
  <si>
    <t>Ustreza: Kronoterm tip: WPL 70-90 ali enakovredno</t>
  </si>
  <si>
    <t xml:space="preserve">Vakumiranje in polnjenje sistema, </t>
  </si>
  <si>
    <t xml:space="preserve"> - polnjenje sistema z medijem
 - nastavitve parametrov delovanja
- poskusni zagon in pregled poskusnega delovanja
- poučevanje osebja in oddaja navodil v slovenskem jeziku
</t>
  </si>
  <si>
    <t>Toplotna črpalka  -  hidravlični priklop na ogrevalno/hladilni sistem</t>
  </si>
  <si>
    <t>Ustreza: Danfoss tip XB52M-1-70 PN25 G 2 A x 52mm 
Montažna konzola za XB52M, 
Komplet 4 prirobnic XB52 DN65 
izolacija KAIMANN 25 mm izvede izolater!!
ali enakovredno</t>
  </si>
  <si>
    <t>Ustreza: Wilo  tip : Stratos 50/1-12 ali enakovredno</t>
  </si>
  <si>
    <t>Obtočna črpalka,  z integrirano elektronsko regulacijo zmogljivosti za konstanten/variabilen diferenčni tlak, s toplotno izolacijske lupine serijsko, vključno z vsem montažnim in tesnilnim materialom
Črpalka ustreza naslednjim specifikacijam:</t>
  </si>
  <si>
    <t>DN65</t>
  </si>
  <si>
    <t>Protipovratna loputa</t>
  </si>
  <si>
    <t>Lovilnik nesnage</t>
  </si>
  <si>
    <t>Lovilnik nesnage, prirobčni priključki, PN16, za temperaturno območje -30-150°C, tlačne stopnje PN10,  vključno vijačnim in tesnilnim materialom.</t>
  </si>
  <si>
    <t>Protipovratna loputa, prirobčni priključki, PN16, za temperaturno območje -30-150°C, tlačne stopnje PN10,  vključno vijačnim in tesnilnim materialom.</t>
  </si>
  <si>
    <t>Balansirni ventil</t>
  </si>
  <si>
    <t>Krogelni pipa, prirobčna, za temperaturno območje -30-150°C, tlačne stopnje PN10, z ročico za odpiranje,  vključno vijačnim in tesnilnim materialom.</t>
  </si>
  <si>
    <t>Magnetni ločevalnik nesnage</t>
  </si>
  <si>
    <t>Varovanje sistema na primarni strani TČ</t>
  </si>
  <si>
    <t>Varnostni ventil na primarni strani TČ</t>
  </si>
  <si>
    <t>Ustreza: Caleffi, tip: 527 ali enakovredno</t>
  </si>
  <si>
    <t>Ustreza: Danfoss  tip : AMZ 112/230V ali enakovredno</t>
  </si>
  <si>
    <t>Zalogovnik toplote/hladu</t>
  </si>
  <si>
    <t>V=1000l
Priključki DN65</t>
  </si>
  <si>
    <t>Ustreza: Kronoterm PSF 1000 + izolacija Eco Skin 2.0 PSF 10 ali enakovredno</t>
  </si>
  <si>
    <t>AMZ 112/230V DN50 NO kvs=243m3/h (42,1)</t>
  </si>
  <si>
    <t>AMZ 112/230V DN50 NC kvs=243m3/h(42.2)</t>
  </si>
  <si>
    <t>DN65 v hladilni postaji</t>
  </si>
  <si>
    <t xml:space="preserve">DN65 - oz. ST19+19  </t>
  </si>
  <si>
    <t>Razdelilnik in zbiralnik</t>
  </si>
  <si>
    <t>Varovanje sistema</t>
  </si>
  <si>
    <t>Ustreza: Wilo  tip  Stratos PICO 15/1-6 PN10 ali enakovredno</t>
  </si>
  <si>
    <t>Obtočna črpalka,  z integrirano elektronsko regulacijo zmogljivosti za konstanten/variabilen diferenčni tlak, s toplotno izolacijske lupine serijsko, vključno z vsem montažnim in tesnilnim materialom</t>
  </si>
  <si>
    <t>KLIMATI (MD1:Q7)</t>
  </si>
  <si>
    <t>RADIATORSKO OGREVANJE  (MD1:Q8)</t>
  </si>
  <si>
    <t>Ustreza: Wilo  tip  Stratos 50/1-12 PN10 ali enakovredno</t>
  </si>
  <si>
    <t>ČRPALKA SISTEMA  (MD1:Q12)</t>
  </si>
  <si>
    <t xml:space="preserve">Toplotna Izolacija razvodnih jeklenih cevi in lokov, v hladilni postaji </t>
  </si>
  <si>
    <t>Potopno temperaturno tipalo za območje 0...140°C za vgradnjo v zalogovnik</t>
  </si>
  <si>
    <t>Potopno temperaturno tipalo za območje 0...140°C, za vgradnjo v zalogovnik, vključno z tuljko in ostalim varilnim materialom.</t>
  </si>
  <si>
    <t xml:space="preserve">Jeklena črna šivna cev </t>
  </si>
  <si>
    <t>Jeklena črna šivna cevi po EN10305-2 z dodatkom za razrez, spajanje z varjenjem, vključno z loki, fazonskimi kosi, cevnimi rozetami, redukcijami,  varilnim in pritrdilnim materialom</t>
  </si>
  <si>
    <t>Tropotni regulacijski ventil  elektromotorni ventil</t>
  </si>
  <si>
    <t>Krogelni pipa, navojna ali prirobčna, za temperaturno območje -30-150°C, tlačne stopnje PN10, z ročico za odpiranje,  vključno vijačnim in tesnilnim materialom.</t>
  </si>
  <si>
    <t>Ustreza: tip: Kaimann-Kaiflex ST  ali ST-PLali enakovredno</t>
  </si>
  <si>
    <t xml:space="preserve">Montažni in pritrdilni material sestaljen iz tipskih jeklenih vroče cinkanih konstrukcijskih elementov, s tipskimi spojnimi elementi z vijačnimi zvezami materiala 8.8. Kombinacije tipskih elementov se izbre skladno z navodili oz. priporočili proizvajalca o nosilnosti. Ves vgrajen montažni material mora imeti CE oznako. </t>
  </si>
  <si>
    <t>Montažni in pritrdilni material</t>
  </si>
  <si>
    <t>Ustreza:Hilti ali enakovredno</t>
  </si>
  <si>
    <t>Tropotni regulacijski ventil z elektromotornim pogonom, tlačno temperaturni razred PN 16, namenjen za delovno temperaturo do +130°C, vključno vijačnim in tesnilnim materialom.</t>
  </si>
  <si>
    <t>ON/OFF prehodna kroglena pipa z el. mot. pogonom - (42.1 ./ 42.2.)</t>
  </si>
  <si>
    <t xml:space="preserve">RADIATORSKO OGREVANJE </t>
  </si>
  <si>
    <t>Ustreza: Danfoss Leno MSV-BD ali enakovredno</t>
  </si>
  <si>
    <t>MSV-BD DN40</t>
  </si>
  <si>
    <t>MSV-BD DN50</t>
  </si>
  <si>
    <t>Protipovratna loputa, navojni priključki, PN16, za temperaturno območje -30-150°C, tlačne stopnje PN10,  vključno vijačnim in tesnilnim materialom.</t>
  </si>
  <si>
    <t>Lovilnik nesnage, navojnii priključki, PN16, za temperaturno območje -30-150°C, tlačne stopnje PN10,  vključno vijačnim in tesnilnim materialom.</t>
  </si>
  <si>
    <t>Jeklena črna šivna cev - Klet delno novi razvod</t>
  </si>
  <si>
    <t xml:space="preserve">Toplotna izolacija cevovodov v obliki cevakov ali obliki neskončne plošče, s fleksibilno zaprtocelično izolacijo iz sintetičnega kavčuka z visoko upornostjo proti difuziji vodne pare in nizko toplotno prevodnostjo. Vključno s samolepilnimi trakovi in lepilom. Material je samougasljiv, ne kaplja in ne širi ognja.Tehnični podatki:
 -  toplotna prevodnost  λ ≤ 0,034 W/m.K pri 0 °C
 - koeficient upora proti difuziji vodne pare je μ ≥ 10.000
 - za temperaturno področje od -50°C do + 110°C
 -  požarni razred B-s3,d0 po EN 13501-1
</t>
  </si>
  <si>
    <t xml:space="preserve">Toplotna izolacija cevovodov v obliki cevakov ali obliki neskončne plošče, s fleksibilno zaprtocelično izolacijo iz sintetičnega kavčuka z visoko upornostjo proti difuziji vodne pare in nizko toplotno prevodnostjo. Vključno s samolepilnimi trakovi in lepilom. Material je samougasljiv, ne kaplja in ne širi ognja.Tehnični podatki:
 -  toplotna prevodnost  λ ≤ 0,034 W/m.K pri 0 °C
 - koeficient upora proti difuziji vodne pare je μ ≥ 10.000
 - za temperaturno področje od -50°C do + 110°C
 -  požarni razred B-s3,d0 po EN 13501-1
</t>
  </si>
  <si>
    <t>DN10 - oz. ST13 x 15 / Ø_out= 41 mm</t>
  </si>
  <si>
    <t>Varnostni ventil</t>
  </si>
  <si>
    <t>TOPLOTNA POSTAJA -  hidravlični priklop toplovod</t>
  </si>
  <si>
    <t>Praznilna pipa</t>
  </si>
  <si>
    <t>Praznilna pipa z nastavkom za gumijasto cev, navojni priključek, zaporno ročico in navojnim zapornim čepom, tlačne stopnje PN10, dimenzije DN15.</t>
  </si>
  <si>
    <t xml:space="preserve">Poučevanje uporabnikov  ter predajo navodil za uporabo in vzdrževanje naprav </t>
  </si>
  <si>
    <t>Vezalna funkcionalna shema hladilno/toplotne postaje, vgrajena v okvir</t>
  </si>
  <si>
    <t>Napisne ploščice z vtisnjenimi napisi na posameznih odcepih in napravah</t>
  </si>
  <si>
    <t>ON/OFF prehodna krogelna pipa, ,  za temperaturno območje -30-150°C, tlačne stopnje PN10, z elektromotornim pogonom, vključno vijačnim in tesnilnim materialom.</t>
  </si>
  <si>
    <t xml:space="preserve">Prezračevanje lekarne </t>
  </si>
  <si>
    <t>4.4.</t>
  </si>
  <si>
    <t>Toplotna črpalka / toplotna postaja ogrevanje hlajenje</t>
  </si>
  <si>
    <t>Ustreza: Wilo  tip  Stratos 25/1-8 PN10 ali enakovredno</t>
  </si>
  <si>
    <t xml:space="preserve">GRELNIK KLIMATA </t>
  </si>
  <si>
    <t>V= 0,23 m3/h, 
H= 30 kPa</t>
  </si>
  <si>
    <t xml:space="preserve">Zalogovnik, za hladilno/ogrevno vodo, s parazaporno izolacijo proti rošenju,, z nogicami,  ter toplotno izolacijo debeline min. 100 mm in plaščem iz polistirola </t>
  </si>
  <si>
    <t>Ustreza: školjka po izbiri arhitekta</t>
  </si>
  <si>
    <t xml:space="preserve">Vertikalne PP cevi za odtočno kanalizacijo  lekarne - zamik obstoječe vertikale </t>
  </si>
  <si>
    <t>Demontažna dela in odstranitev obstoječe opreme, armatur, cevi in izolacij, v toplotni postaji v kleti (meja zamenjave razvodnih ogrevalnih cevi je izstop iz toplotne postaje)</t>
  </si>
  <si>
    <t xml:space="preserve"> - obstoječega priključnega toplovoda</t>
  </si>
  <si>
    <t xml:space="preserve"> - grelnika sanitarne tople vode, V=500l in pripadajoče armature</t>
  </si>
  <si>
    <t>Demontaža in odstranitev obstoječe modulne klimatske naprave za prezračevanje lekarne, vključno z vsemi prezračevalnimi kanali, elementi za  distribucijo in regulacijo ter vso ostalo pripadajočo opremo, vključno z odvozom na deponijo</t>
  </si>
  <si>
    <t>Demontažna, gradbena in pripravljalna dela - VODOVODNA INSTALACIJA IN KANALIZACIJA</t>
  </si>
  <si>
    <t>Demontažna, gradbena in pripravljalna dela - PREZRAČEVANJE</t>
  </si>
  <si>
    <t xml:space="preserve">Ureditev prostora strojnice klimata </t>
  </si>
  <si>
    <t>Ureditev prostora toplotne postaje</t>
  </si>
  <si>
    <t>Gradbena in pripravljalna dela za ureditev prostora strojnice klimata so zajeta v popisu gradbeih del</t>
  </si>
  <si>
    <t>Demontažna, gradbena in pripravljalna dela - OGREVANJE / HLAJENJE</t>
  </si>
  <si>
    <t>Ureditev prostora hladilne postaje</t>
  </si>
  <si>
    <t>Demontaža in odstranjevanje obstoječih radiatorjev v lekarni</t>
  </si>
  <si>
    <t>Demontaža in odstranjevanje obstoječih parapetnih ventilatorskih konvektorjev v lekarni</t>
  </si>
  <si>
    <t>Odstranitev del radiatorskega razvoda pod stropom kleti in blinidaranje obstoječih slepih odcepov..</t>
  </si>
  <si>
    <t>Demontaža in odstranjevanje obstoječih radiatorjev z vso pripadajočo armaturo, (v pritličju lekarne), vključno s priključnimi cevmi in blinidranje priključnih cevi demontiranih radiatorjev</t>
  </si>
  <si>
    <t>Odstranitev del radiatorskega razvoda pod stropom kleti in blinidaranje obstoječih slepih odcepov.. Dolžina in potek odstranjenega dela razvoda so razvidni iz načrtov.</t>
  </si>
  <si>
    <t>Demontaža in odstranjevanje obstoječih toplotnih zračnih zaves v lekarni</t>
  </si>
  <si>
    <t xml:space="preserve">Demontaža in odstranjevanje obstoječih toplotnih zračnih zaves z vso pripadajočo armaturo, (v pritličju lekarne), vključno s priključnimi cevmi in blinidranje pripadajočih priključnih cevi </t>
  </si>
  <si>
    <t>Pražnjenje sistema ogrevanja / hlajenja</t>
  </si>
  <si>
    <t>Gradbena in pripravljalna dela za ureditev prostora toplotne postaje  so zajeta v popisu gradbenih del</t>
  </si>
  <si>
    <t>Gradbena in prirpavljalna dela za ureditev prostora hladilne postaje so zajeta v popisu gradbenih del</t>
  </si>
  <si>
    <t>Demontaža in prestavitev notranje in zunanje enote obstoječe enojne split klimatske naprav</t>
  </si>
  <si>
    <t>Demontaža in prestavitev obstoječe ene notranje enote  multi klimatske naprave - trojček</t>
  </si>
  <si>
    <t xml:space="preserve">Demontaža in odstranitev obstoječega hladilnega agregata,  vključno z vsemi kanali zajema in odvoda zraka, ter vso ostalo pripadajočo opremo, vključno z odvozom na deponijo - MEJA DEMONTAŽE - cevi na izhodu iz hladilne postaje proti toplotni postaji </t>
  </si>
  <si>
    <r>
      <t>Odstranjevanje obstoječih pomivalnih korit, skupaj z demontažo odtočne garniture in pripadajočimi armaturami, kompletno z vsem drobnim inventarjem,</t>
    </r>
    <r>
      <rPr>
        <b/>
        <sz val="10"/>
        <color theme="1"/>
        <rFont val="Arial Narrow"/>
        <family val="2"/>
        <charset val="238"/>
      </rPr>
      <t xml:space="preserve"> ter ponovna montaža</t>
    </r>
    <r>
      <rPr>
        <sz val="10"/>
        <color theme="1"/>
        <rFont val="Arial Narrow"/>
        <family val="2"/>
        <charset val="238"/>
      </rPr>
      <t xml:space="preserve"> istih elementov po končanih gradbenih delih - </t>
    </r>
    <r>
      <rPr>
        <b/>
        <sz val="10"/>
        <rFont val="Arial Narrow"/>
        <family val="2"/>
        <charset val="238"/>
      </rPr>
      <t>prostor za odmor in magistralna receptura</t>
    </r>
  </si>
  <si>
    <t xml:space="preserve">Pripravljalna dela, zarisovanje, gradbena pomoč inštalaterjem pri demontaži po načrtu strojnih inštalacij
</t>
  </si>
  <si>
    <t>Odstranitev dela razvoda za ventilatorske konvektorje</t>
  </si>
  <si>
    <t xml:space="preserve"> - s PO splakovalnikom za stensko WC školjko, aktiviranje spredaj, z dvokoličinsko splakovalno tehniko, z izolacijo proti rošenju, s priključkom vode R1/2" z integriranim kotnim ventilom in krmilnim kolesom, zaščitnimi čepi, vgradno zaščito za servisno odprtino, odtočnim kolenom ø90/ø90, prehodnim kosom  ø90/ø110, 2 navojni palici M12 za pritrditev keramike, 4 stenska sidra
 - z montažnim podometnim elementom za vgradnjo v zidane stene,  za stenski WC in pritrditev opor in držajev, </t>
  </si>
  <si>
    <r>
      <t xml:space="preserve">Demontaža obstoječe notranje in ustrezne zunanje enote klimatske naprave, v prostoru  sprejema zdravil, vključno s povezovalnimi cevi in elektro inštalacijo, s predhodnim zbiranjem hladilnega sredstva v zunanjo enoto in </t>
    </r>
    <r>
      <rPr>
        <b/>
        <sz val="10"/>
        <color theme="1"/>
        <rFont val="Arial Narrow"/>
        <family val="2"/>
        <charset val="238"/>
      </rPr>
      <t xml:space="preserve">prestavitev enot na drugo lokacijo po navodilih investitorja </t>
    </r>
    <r>
      <rPr>
        <sz val="10"/>
        <color theme="1"/>
        <rFont val="Arial Narrow"/>
        <family val="2"/>
        <charset val="238"/>
      </rPr>
      <t>ter ponovno polnjenje sistema s hladilnim sredstvom. Prestavitev naredi usposobljen kader z ravnanje s freonskimi plini. Zajem hladiva, izdaja zapisnika o zajemu in oddaji starega hladiva v uničenje ustezni ustanovi.</t>
    </r>
  </si>
  <si>
    <r>
      <t xml:space="preserve">Demontaža obstoječe ene notranje enote multi klimatske naprave - trojčka, vključno s povezovalnimi cevi in elektro inštalacijo, s predhodnim zbiranjem hladilnega sredstva v zunanjo enoto in </t>
    </r>
    <r>
      <rPr>
        <b/>
        <sz val="10"/>
        <color theme="1"/>
        <rFont val="Arial Narrow"/>
        <family val="2"/>
        <charset val="238"/>
      </rPr>
      <t xml:space="preserve">prestavitev enote na drugo lokacijo po navodilih investitorja </t>
    </r>
    <r>
      <rPr>
        <sz val="10"/>
        <color theme="1"/>
        <rFont val="Arial Narrow"/>
        <family val="2"/>
        <charset val="238"/>
      </rPr>
      <t>ter ponovno polnjenje sistema s hladilnim sredstvom.  Prestavitev naredi usposobljen kader z ravnanje s freonskimi plini. Zajem hladiva, izdaja zapisnika o zajemu in oddaji starega hladiva v uničenje ustezni ustanovi.</t>
    </r>
  </si>
  <si>
    <t>Odvoz demontirane opreme</t>
  </si>
  <si>
    <t>Odvoz demontirane opreme, na najbližjo deponijo, sortiranje materialov, pridobitev zapisnika o deponiranju odpandega materiala</t>
  </si>
  <si>
    <t>Odstranjevanje obstoječih sanitarnih elementov (umivalniki, WC školjke s kotličkom),  s pripadajočimi armaturami, ventili in sifoni, ogledala, police kompletno z vsem drobnim inventarjem in prenosom do gradbiščne deponije</t>
  </si>
  <si>
    <t xml:space="preserve"> - iznos odstranjenega materiala iz strojnice klimata in prenos do gradbiščne deponije</t>
  </si>
  <si>
    <t xml:space="preserve"> - iznos odstranjenega materiala iz toplotne postaje in prenos do gradbiščne deponije</t>
  </si>
  <si>
    <t xml:space="preserve"> - iznos odstranjenega materiala iz objekta in prenos do gradbiščne deponije</t>
  </si>
  <si>
    <t>Demontaža in odstranjevanje obstoječih parapetnih ventilatorskih konvektorjev z vso pripadajočo armaturo, (v pritličju lekarne), vključno s priključnimi cevmi in blinidranje priključnih cevi demontiranih ventilatorskih konvektorjev in prenos do gradbiščne deponije</t>
  </si>
  <si>
    <t>Zunanja fasadna prezračevalna rešetka, z regulacijsko žaluzijo z  motornim pogonom, na dovodnem kanalu za prezračevalno napravo</t>
  </si>
  <si>
    <t>Radialnii nadometni ventilator, zaščite IP 44, z dvohitrostnim motorjem,s protipovratno loputo, s timerjem, z relejem za  časovno zakasnitvijo izklopa, z priklopom na obstoejči odvod zavrženega zraka v stropu,,  kompletno z montažnim materialom</t>
  </si>
  <si>
    <t>vključno z montažnim podometnim elementom za vgradnjo v suhomontažne stenske inštalacije ali predstensko montažo, za umivalnik za stensko armaturo, komplet s držalom za odtočno cev in držalom za kotne ventile,</t>
  </si>
  <si>
    <t>podometni element: Geberit: tip: Kombfix, element za stenski WC s PO splakovalnikom  in aktivirno tipko po izbiri arhitekta</t>
  </si>
  <si>
    <t>podometni element: Geberit: tip: Omega Duofix, element za stenski WC s PO splakovalnikom in aktivirno tipko po izbiri arhitekta</t>
  </si>
  <si>
    <t>Pocinkana šivna navojna cev za hladno vodo temperature do 65°C, izdelana po EN10255, skupaj z navojnimi fitingi po EN 10242, izolirana s toplotno izolacijo iz vulkanizirane sintetične gume, z zaprto celično strukturo (l&lt;0,04W/m·K), debeline 13 mm (ustreza izolacija Armaflex ITS), skupaj s spojnim, tesnilnim in zvočno izoliranim pritrdilnim materialom.</t>
  </si>
  <si>
    <t xml:space="preserve">Razvodne cevi za hladno sanitarno vodo, vodene vidno ali v zidnem vtoru </t>
  </si>
  <si>
    <t xml:space="preserve">Razvodne cevi za toplo sanitarno vodo, vodene vidno ali v zidnem vtoru </t>
  </si>
  <si>
    <t>Cirkulacijska črpalka za sanitarno toplo vodo</t>
  </si>
  <si>
    <t>Ustreza: Wilo  tip : Stratos Pico-Z 20/1-4 ali enakovredno</t>
  </si>
  <si>
    <t>DN15 (ø21,3x 2,65)</t>
  </si>
  <si>
    <t>DN25 (ø33,7x 3,25)</t>
  </si>
  <si>
    <t>Cirkulacijska črpalka za pitno vodo, ki ne potrebuje vzdrževanja (izvedba z mokrim rotorjem), z navojnim priključkom, sinhronim motorjem, ki je odporen za tok priblokiranem rotorju in skladen s tehnologijo ECM, ter vgrajeno elektronsko regulacijo zmogljivosti za brezstopenjsko reguliranje diferenčnega tlaka. Z najvišjimiizkoristki in visokim zagonskim momentom, vključno z avtomatsko deblokirno funkcijo. Uporabna za vse naprave za pitno vodo (+2 do +70 °C), s holadnskimi priključki</t>
  </si>
  <si>
    <t>Ustreza: po izbiri arhitekta</t>
  </si>
  <si>
    <t>Pocinkana šivna navojna cev za toplo vodo temperature do 65°C, izdelana po EN10255, skupaj z navojnimi fitingi po EN 10242, izolirana s toplotno izolacijo iz vulkanizirane sintetične gume, z zaprto celično strukturo (l&lt;0,04W/m·K), debeline 19 mm (ustreza izolacija Armaflex ITS), skupaj s spojnim, tesnilnim in zvočno izoliranim pritrdilnim materialom.</t>
  </si>
  <si>
    <t xml:space="preserve">ø110 </t>
  </si>
  <si>
    <t xml:space="preserve">Kondenčni sifon z vodno in smradno zaporo s kroglico, za notranjo kanalsko enoto, za montažo pod spuščenim stropom </t>
  </si>
  <si>
    <t>PP cev za odvod kondenza iz notranje enote klimatske naprave, vključno z vsemi fazonskimi kosi, spojnim in tesnilnim materialom, s penasto parazaporno izolacijo debeline 11mm, s povezavo na najbližji odvod kondenza pod stropom prtiličja</t>
  </si>
  <si>
    <t>PP cev za odvod kondenza iz ventilatorskih konvektorjev, vključno z vsemi fazonskimi kosi, spojnim in tesnilnim materialom, s penasto parazaporno izolacijo debeline 11mm, s povezavo na najbližji odvod kondenza pod stropom pritličja</t>
  </si>
  <si>
    <t>upoštevano v popisu gradbenih del</t>
  </si>
  <si>
    <t xml:space="preserve">Odstranitev dela obstoječe talne kanalizacije zaradi poglobitve terena pri postavitvi avtomatskega skladišča iin nova povezava do talne kanalizacije </t>
  </si>
  <si>
    <t>Podometni sifon za odvod kondenzat iz stenskih enot ventilatorskih konvektorjev v najbližji obstoječi odvod kondenza, s kasetnim vložkom proti isušitvi in z možnostjo čiščenja, s priključkom ø32 in odvodom DN40 Minimalna globina vgradnje 60 mm</t>
  </si>
  <si>
    <t>Tesnostni preizkus kanalizacijskih vodov pred izvedbo zapiranja konstrukcij z izdelavo zapisnika.</t>
  </si>
  <si>
    <t xml:space="preserve"> - s kondeznim koritom stoječa ali ležeča postavitev, s priključkom za odtok kondenza, 
-  z direktno gnanim centrifugalnm ventilatorjem
- s tristopenjskim elektromotorjem, zaščiten proti preobremenitvi, opremljen z zagonskim kondenzatorjem, direktno povezan z ventilatorji, amortiziran z elastičnimi spojkami.
- z zračnim filtrom iz obnovljivega čistilnega materiala, razred filtracije G2. 
- s toplotnmi prenosnikom.
- z dodatnim kondenznim koritom za priključke
 - komplet z montažnim in pritrdilnim materialom</t>
  </si>
  <si>
    <t>Ventilatorski konvektor za dvo-cevni sistem ogrevanja in hlajenja, brez zunanjega dekorativnega ohišja, namenjen za skrito vgradnjo, stoječe (v nišo, za parapet) ali ležeče (npr. v spuščeni strop). Nosilno in zaščitno ohišje je izdelano iz kakovostne pocinkane jeklene pločevine in znotraj toplotno in zvočno izolirano. Predviden priklop ozemljitve. Na hrbtni strani so predvidene odprtine za pritrditev na steno. Vodni priključki so standardno predvideni na levi strani konvektorja, električni priključek (priključna doza) je standardno predviden na desni strani, (z možnostjo zamenjave strani priključkov). Konvektorji so opremljeni še:</t>
  </si>
  <si>
    <r>
      <t xml:space="preserve">Ventialtorski konvektor za dvo-cevni sistem ogrevanja in hlajenja, z zunanjim dekorativnim ohišjem, namenjen za </t>
    </r>
    <r>
      <rPr>
        <b/>
        <i/>
        <sz val="10"/>
        <color theme="1"/>
        <rFont val="Arial Narrow"/>
        <family val="2"/>
        <charset val="238"/>
      </rPr>
      <t>vgradnjo vidno pod stropom</t>
    </r>
    <r>
      <rPr>
        <sz val="10"/>
        <color theme="1"/>
        <rFont val="Arial Narrow"/>
        <family val="2"/>
        <charset val="238"/>
      </rPr>
      <t xml:space="preserve">. Nosilno in zaščitno ohišje je izdelano iz kakovostne pocinkane jeklene pločevine in znotraj toplotno in zvočno izolirano. Predviden priklop ozemljitve. Na hrbtni strani so predvidene odprtine za pritrditev na steno. Vodni priključki so standardno predvideni na levi strani konvektorja, električni priključek (priključna doza) je standardno predviden na desni strani, (z možnostjo zamenjave strani priključkov). 
Nosilno in zaščitno ohišje je izdelano iz kakovostne pocinkane jeklene pločevine in znotraj toplotno in zvočno izolirano. 
</t>
    </r>
  </si>
  <si>
    <t xml:space="preserve">Konvektorji so opremljeni še:
- s kondeznim koritom stoječa ali ležeča postavitev, s priključkom za odtok kondenza, 
-  z direktno gnanim centrifugalnm ventilatorjem
- s tristopenjskim elektromotorjem, zaščiten proti preobremenitvi, opremljen z zagonskim kondenzatorjem, direktno povezan z ventilatorji, amortiziran z elastičnimi spojkami.
- z zračnim filtrom iz obnovljivega čistilnega materiala, razred filtracije G2. 
- s toplotnim prenosnikom.
- z dodatnim kondenznim koritom za priključke
 - komplet z montažnim in pritrdilnim materialom
</t>
  </si>
  <si>
    <t xml:space="preserve">Kasetni ventilatorski konvektor, za vgradnjo v spuščen strop, za dvo-cevni sistem ogrevanja in hlajenja, mere prilagojene za stropni raster 600x600mm. Ohišje iz globoko vlečene pocinkane jeklene pločevine in obloženo z izolacijo iz stiroporja visoke gostote z dodatkom zaviralcev gorenja, razred samovgasljivosti V0, oblikovano z brizganjem, spodnji del oblikovan v obliki kondenznega korita., </t>
  </si>
  <si>
    <r>
      <t xml:space="preserve"> - z vgrajenm prenosnikom toplote, na najvišji točki prenosnika nameščen odzračevalni, na najnižji pa praznilni ventil. Priključki so ø 3/4” z notranjim navojem. Vodni priključki in odzračevalni ventil so zbrani na skupni priključni plošči. Vstop in izstop sta ustrezno označena. Konvektorji so opremljeni še:
 - z aksialno-centrifugalnim ventilatorjem, s pogonskim motorjem s 3 ali 4 stopnjami hitrosti, od katerih se 3 izberejo za dostop preko regulatorja. 
 - z vgrajeno črpalka kondenza, ki zagotavlja statični tlak 800 mm. Opremljena z lastnim krmiljem, nepovratnim ventilom in tristopenjskim plovcem. Ko raven kondenza v koritu doseže zgornjo mejo, se sproži alarm, ki prekine tok vode v prenosnik toplote in omogoči samo delovanje ventilatorja.
 - z zračnim filtorm
 - z masko za zajem in dobavo zraka, z motoriziranimi loputami</t>
    </r>
    <r>
      <rPr>
        <b/>
        <sz val="10"/>
        <color theme="1"/>
        <rFont val="Arial Narrow"/>
        <family val="2"/>
        <charset val="238"/>
      </rPr>
      <t xml:space="preserve">
 </t>
    </r>
    <r>
      <rPr>
        <sz val="10"/>
        <color theme="1"/>
        <rFont val="Arial Narrow"/>
        <family val="2"/>
        <charset val="238"/>
      </rPr>
      <t>- komplet z montažnim in pritrdilnim materialom</t>
    </r>
  </si>
  <si>
    <t>Srednja/max grelna moč: Qg=2,24/3,12kW (Tv = 45/40°C, Tz = 20°C)
Srednja/max grelna moč: Qg=3,54/4,93kW (Tv = 60/50°C, Tz = 20°C)
Srednja/max. hladilna moč: Qhl=1,95 / 2,59kW (Tv = 7/12 °C, Tz = 25°C, 50%r..v.)
Pretok zraka: 300 / 410 / 600 m3/h
Maksimalni zvočni tlak: 46 dB(A) - 2. hitrost
Maksimalna električna moč: 45 W
Dimenzije( šxgxh). : 587x587x298 mm 
Dim. (šxgxh) maske: 754x754x38mm</t>
  </si>
  <si>
    <t>Srednja/max grelna moč: Qg=2,22/3,64kW (Tv = 45/40°C, Tz = 20°C)
Srednja/max grelna moč: Qg=4,81/5,77kW (Tv = 60/50°C, Tz = 20°C)
Srednja/max. hladilna moč: Qhl=2,90 / 3,41kW (Tv = 7/12 °C, Tz = 25°C, 50%r..v.)
Pretok zraka: 300 / 410 / 600 m3/h
Maksimalni zvočni tlak: 38 dB(A) - 2. hitrost
Maksimalna električna moč: 45 W
Dimenzije( šxgxh). : 587x587x298 mm 
Dim. (šxgxh) maske: 754x754x38mm</t>
  </si>
  <si>
    <t xml:space="preserve">Srednja/max grelna moč: Qg = 0,99/1,19kW (Tv = 45/40°C,Tz = 20°C)
Srednja/max grelna moč: Qg = 1.57/1,89kW (Tv = 60/50°C,Tz = 20°C)
Srednja/max. hladilna moč: Qhl= 0,77 / 0,9kW (Tv = 7/12 °C, Tz = 25°C, 50%r..v.)
Pretok zraka: 110 / 160 / 200 m3/h
Maksimalni zvočni tlak: 38 dB(A) - 2. hitrost
Maksimalna električna moč: 35 W
Dimenzije( šxhxg). : 640x486x220 mm </t>
  </si>
  <si>
    <t xml:space="preserve">Srednja/max grelna moč: Qg=1.09/1,31kW (Tv = 45/40°C, Tz = 20°C)
Srednja/max grelna moč: Qg=1.72/2,09kW (Tv = 60/50°C, Tz = 20°C)
Srednja/max. hladilna moč: Qhl=0,92 / 1,1kW (Tv = 7/12 °C, Tz = 25°C, 50%r..v.)
Pretok zraka: 110 / 160 / 200 m3/h
Maksimalni zvočni tlak: 38 dB(A) - 2. hitrost
Maksimalna električna moč: 35 W
Dimenzije( šxhxg). : 640x486x220 mm </t>
  </si>
  <si>
    <t xml:space="preserve">Srednja/max grelna moč: Qg = 1.46/1,84kW (Tv = 45/40°C, Tz = 20°C)
Srednja/max grelna moč: Qg = 2,32/2,91kW (Tv = 60/50°C, Tz = 20°C)
Srednja/max. hladilna moč: Qhl= 1,11/ 1,38kW (Tv = 7/12 °C, Tz = 25°C, 50%r..v.)
Pretok zraka: 110 / 160 / 200 m3/h
Maksimalni zvočni tlak: 35 dB(A) - 2. hitrost
Maksimalna električna moč: 50 W
Dimenzije( šxhxg). : 750x486x220 mm </t>
  </si>
  <si>
    <t>Srednja/max grelna moč: Qg = 1.50/2,00kW (Tv = 45/40°C, Tz = 20°C)
Srednja/max grelna moč: Qg =2,38 /3,17kW (Tv = 60/50°C, Tz = 20°C)
Srednja/max. hladilna moč: Qhl= 1,25/1,64kW (Tv = 7/12 °C, Tz = 25°C, 50%r..v.)
Pretok zraka: 270 / 330 / 380 m3/h
Maksimalni zvočni tlak: 40 dB(A) - 2. hitrost
Maksimalna električna moč: 27 W
Dimenzije( šxhxg). : 890x205x298 mm 
Vodni priključki 1/2" z notranjim navojem</t>
  </si>
  <si>
    <t>Elektronsko regulirana obtočna črpalka - (OČ36.1/OČ 36.2. )</t>
  </si>
  <si>
    <t xml:space="preserve">Multifunkcijska naprava, za vzdrževanje tlaka in pripravo vode v obtočnih sistemih z DIN 4751. Naprava omogoča: 
 - adiabatno (vakuumsko) odplinjevanje (max. 0,045...0,008mgO2/l)  
 - dopolnjevanje sistema po DIN 1988 in DVGW
 - čiščenje usedlin mulja, raztopljenih soli in zemeljskih alkalij 
 - pripravo vode (pH=8,5...10)
 - varnostno prelivanje iz posode v primeru prevelike količine vode v sistemu.   </t>
  </si>
  <si>
    <t>VENTILATORSKI KONVEKTORJI PRITLIČJE (MD2:Q1)</t>
  </si>
  <si>
    <t>VENTILATORSKI KONVEKTORJI PRITLIČJE</t>
  </si>
  <si>
    <t>VENTILATORSKI KONVEKTORJI NADSTROPJE</t>
  </si>
  <si>
    <t>Ustreza: Wilo  tip  Stratos 40/1-8 PN10 ali enakovredno</t>
  </si>
  <si>
    <t xml:space="preserve">V= 4,4 m3/h, 
H= 40 kPa
</t>
  </si>
  <si>
    <t xml:space="preserve">V= 2,05 m3/h, 
H= 50 kPa
</t>
  </si>
  <si>
    <t>V= 0,43 m3/h, 
H= 50 kPa</t>
  </si>
  <si>
    <t>V= 6,02 m3/h, 
H= 90 kPa</t>
  </si>
  <si>
    <t xml:space="preserve">V= 5,6 m3/h, 
H= 80 kPa
</t>
  </si>
  <si>
    <t>Medij glikol 25%
V= 9,98 m3/h, 
H= 70 kPa
prirobčna izvedba</t>
  </si>
  <si>
    <t>Toplotna Izolacija razvodnih jeklenih cevi in lokov</t>
  </si>
  <si>
    <t>Vezalna funkcionalna shema grelnika klimata, vgrajena v okvir</t>
  </si>
  <si>
    <t>Skupaj-Grelnik klimata :</t>
  </si>
  <si>
    <t>Skupaj-Toplotna črpalka:</t>
  </si>
  <si>
    <t>Skupaj -Toplotno/hladilna postaja:</t>
  </si>
  <si>
    <t>DELNA REKAPITULACIJA OGREVANJE IN HLAJENJE</t>
  </si>
  <si>
    <t>SKUPAJ OGREVANJE/HLAJENJE:</t>
  </si>
  <si>
    <t>Hidravlika - vodni grelnik klimatske naprave za lekarno</t>
  </si>
  <si>
    <t>Zunanja enota split klimatske naprave</t>
  </si>
  <si>
    <t>Zunanja kompresorska enota inverter v s toplotno črpalko
predvidena za hlajenje in gretje z plinom R410A.
Sestavljena iz hermetičnega dvojno rotacijskega kompresorja in elektromotorjem vključno z zračno hlajenim izmenjevalcem, ventilatorjem za odvod kondenzacijske toplote ter avtomatiko za krmiljenje kapacitete gretja in hlajenja z zaščito kompresorja pred preobremenitvami in zamrzovanjem ter ponovnim avtomatskim vklopom ob izpadu električne energije.
Naprava je kompletne izvedbe z vso interno cevno in elektro instalacijo, varnostno ter funkcijsko mikroprocesorsko avtomatiko - vključno z instrumenti za nadzor in kontrolo delovanja. Naprava je namenjena za zunanjo postavitev.</t>
  </si>
  <si>
    <t>Notranja kanalska enota split klimatske naprave</t>
  </si>
  <si>
    <t>Predizolirane,  bakrene cevi za povezavo  notranje in zunanje enote split sistema</t>
  </si>
  <si>
    <r>
      <t>Bakrena cev, izdelana po DIN EN 1057 (DIN 1786), za ogrevalne in hladilne sisteme po VDI 2035, (DIN18380), spajanje z lotanjem,  s toplotno izolacijo debeline 9mm, toplotne prevodnosti λ=0,035W/mK pri 0</t>
    </r>
    <r>
      <rPr>
        <vertAlign val="superscript"/>
        <sz val="10"/>
        <rFont val="Arial Narrow"/>
        <family val="2"/>
        <charset val="238"/>
      </rPr>
      <t>0</t>
    </r>
    <r>
      <rPr>
        <sz val="10"/>
        <rFont val="Arial Narrow"/>
        <family val="2"/>
        <charset val="238"/>
      </rPr>
      <t>C,  Armstrong  AC 9mm, z dodatkom za razrez, vključno s fazonskimi kosi, materialom za lotanje, tesnilinim in  obešalnim materialom</t>
    </r>
  </si>
  <si>
    <r>
      <t xml:space="preserve">Cu </t>
    </r>
    <r>
      <rPr>
        <i/>
        <sz val="10"/>
        <rFont val="Calibri"/>
        <family val="2"/>
        <charset val="238"/>
      </rPr>
      <t>ø</t>
    </r>
    <r>
      <rPr>
        <i/>
        <sz val="10"/>
        <rFont val="Arial Narrow"/>
        <family val="2"/>
        <charset val="238"/>
      </rPr>
      <t>6,35</t>
    </r>
  </si>
  <si>
    <t>Cu ø9,52</t>
  </si>
  <si>
    <t>PP cev za odvod kondenza iz notranjih enot klimatskih naprav, vključno z vsemi fazonskimi kosi, spojnim in tesnilnim materialom, s penasto parazaporno izolacijo debeline 11mm, s povezavo na najbližjo odtočno cev</t>
  </si>
  <si>
    <t xml:space="preserve">  - nastavitve parametrov delovanja
- poskusni zagon in pregled poskusnega delovanja
- poučevanje osebja
- pisna navodila v slovenskem jeziku</t>
  </si>
  <si>
    <t>Tlačni preizkus (po navodilih proizvajalca)</t>
  </si>
  <si>
    <t>Ustreza: Panasonic tip:CS-Z25UD3EAW ali enakovredno</t>
  </si>
  <si>
    <t xml:space="preserve"> - Dimenzije notranje enote (V x Š x G): Dimenzija: 200x750x640 mm
 - Teža notranje enote: 19 kg
' - vključno z navojnimi palicami za postavitev notranje enote
 - s prikopom povezovalnih cevnih instalacij, komplet s pritrdilnim in spajkalnim materialom (po dimenzijah dobavitelja)
 - s priklopom elektro in signalnega kabla na notranjo enoto</t>
  </si>
  <si>
    <t>Tehnični podatki:
 - Nazivna moč: hlajenje: 2,5 kW (0,85-3,2 kW)
                          gretje: 3,20 kW (0,85-4,6 kW)
- SEER=5,9; energijski  razred A+
- SCOP=4,2; energijski  razred A+
 - Pretok zraka maxi.: hlajenje /ogrevanje: 392/392 m3/h; 
 - Nivo hrupa (SPL): hlajenje:33-27-24dB(A)
                                 gretje:33-28-24dB(A)
-Raven zvočnega tlaka 49Db-A
- gretje do -15C; hlajenje do -10C
 -napajanje 650W ( v multi-split sistemu iz zunanje enote)
- napetost 230 V ( v multi-split sistemu iz zunanje enote)</t>
  </si>
  <si>
    <t>Ustreza: Panasonic tip:CU-Z25UEBA ali enakovredno</t>
  </si>
  <si>
    <t>Tehnični podatki:
 - Nazivna moč: hlajenje: 2,5 (0,85-3,2)kW
                          gretje: 3,2 (0,85-4,6)kW
 - Energetski razred: SEER: 5,9; SCOP 4,2
 - El. priklj- moč: hlajenje 0,58kW//gretje 0,80kW 
 - Napajanje: 1F / 230V / 50Hz /16A
 - Raven zvočnega tlaka: hlajenje 47dB(A)//gretje: 47dB(A
 - Raven zvočne moči: hlajenje 62dB//gretje: 61dB
 - Dimenzije (V x Š x G):542x780x289 mm
 - Teža: 33kg
 - Medij: R32</t>
  </si>
  <si>
    <t>Skupaj-Klimatska naprava av. skladišče :</t>
  </si>
  <si>
    <t>Skupaj - Toplotna črpalka - priprava STV:</t>
  </si>
  <si>
    <t>DELNA REKAPITULACIJA VODOVODNA INŠTALACIJA</t>
  </si>
  <si>
    <t>Skupaj - notranja vodovodna inštalacija:</t>
  </si>
  <si>
    <t>SKUPAJ VODOVODNA INŠTALACIJA:</t>
  </si>
  <si>
    <t xml:space="preserve">DN25 </t>
  </si>
  <si>
    <t xml:space="preserve"> - vključno z izdelavo betonskega postavka za namestitev zunanje enote, po navodilih proizvajalca
 - z izvedbo ponikovalnice za kondenz, po navodilih proizvajalca
- z namestitvijo žične zaščitne ograje, ki mora biti lahko snemljiva, v primeru pregleda naprave. Žična ograja se postavi ca 80cm stran od naprave z vsake strani. Natančno postavitev ograje dogovoriti z dobaviteljem naprave.
 - z upoštevanjem minimalnih odmikov od objekta in ostalih omejitev
 - z vsem montažnim in pritrdilnim materialom
 - pri montaži je obvezna prisotnost dobavitelja naprave</t>
  </si>
  <si>
    <t xml:space="preserve">Kompaktna prezračevalna naprava, pokončne izvedbe tovarniško pripravljena za priklop in delovanje ("plug&amp;play" z vgrajenim:
 - regenerativnim rotacijski prenosnik toplote  za vračanje toplote,
 - z ventilatorjema, gnanima s pomočjo energijsko varčnih elektronsko krmiljenih (EC) motorjev za zvezno regulacijo hitrosti, 
 - z  vgrajenimi kompaktnimi panelni filtri, opremljeni z elementi za nadzor diferenčnega tlaka,
 - z integrirano regulacijo in priloženim daljinskim upravljalnikom. Naprava zagotavlja funkcije prezračevanja, filtracije, gretja in prostega hlajenja. 
- z jadrovinastimi priključki za priklop naprave na prezračevalne kanale
</t>
  </si>
  <si>
    <t>4.5.</t>
  </si>
  <si>
    <t>4.5</t>
  </si>
  <si>
    <t>Ustreza: Termotronic 3000 tip: ETT3000 +TT3003 ali enakovredno</t>
  </si>
  <si>
    <t xml:space="preserve"> - z razširitvenim dodatnim modulom za krmiljenje več mešalnih krogov</t>
  </si>
  <si>
    <t xml:space="preserve">Energijski razred (W35/W55): A++/A++
TEHNIČNI PODATKI:
Grelna moč: 86,2 kW (A7/W35) / 77,2 kW (A2/W35) / 
79,2 kW (A2/W55) / 81,4 kW (A2/W65)
Električna moč: 21,0 kW (A7/W35) / 20,5 kW (A2/W35) / 
28,4 kW (A2/W55) / 34,0 kW (A2/W65)
COP: 4,1 (A7/W35) / 3,8 (A2/W35) / 
2,8 (A2/W55) / 2,4 (A2/W65)
Hladilna moč: 66,0 kW (A35/W7)
Podatki so navedeni po standardu EN14511.
- Maksimalna temperatura izstopne vode: do 65 °C
Temp. območje delovanja: -23 °C do +40 °C
Električno napajanje: 3 x 400 V / 50 Hz
Električno varovanje: 3 x 63 A
Hladivo: R407C
Vodni priključki: DN 50 (2")
Dimenzije neto: Š x V x G: 2938 x 1673* x 1306 mm
* višina z zaščitno streho ventilatorja 1953 mm (montaža strehe opcijsko)
Masa: 1320 kg
Priključitev na internet: UTP kabel 
Priključitev na CNS: protokol MODBUS (RS485)
</t>
  </si>
  <si>
    <t>Ploščni prenosnik toplote za hidravlično ločitev tokokorga toplotne črpalke in sistema ogrevanja / hlajenja, lotane izvedbe, z varilnimi polholenderji, montažno konzolo, izoliran na licu mesta z parozaporno izolacijo armaflex 25 mm.</t>
  </si>
  <si>
    <t>Projektni pogoji:
Hla-primar: 66 kW, 5/10 °C, 35% glikol-voda
Hla-sekundar: 66 kW, 7/12 °C, mehka voda
v=12,6m3/h</t>
  </si>
  <si>
    <t xml:space="preserve">Vključno z:
 - 2x krogelni ventil DN20
 - nepovratni ventil DN20
 - montažnim in tesnilnim materialom
</t>
  </si>
  <si>
    <t>Ustreza: Zilmet Hidro Pro 35  ali enakovredno</t>
  </si>
  <si>
    <t>1xDN65 dovod ali odvod
1xDN20
1xDN40
2xDN50</t>
  </si>
  <si>
    <t>Ustreza: Giaflex Airsep AS-T 20/2 ali enakovredno</t>
  </si>
  <si>
    <r>
      <t xml:space="preserve">Raztezna posoda s fiksno zračno blazino, jeklena, varjena, za ogrevanje in hladilne vodne sisteme, </t>
    </r>
    <r>
      <rPr>
        <b/>
        <sz val="10"/>
        <rFont val="Arial Narrow"/>
        <family val="2"/>
        <charset val="238"/>
      </rPr>
      <t>dodatki proti zmrzovanju do 50%</t>
    </r>
    <r>
      <rPr>
        <sz val="10"/>
        <rFont val="Arial Narrow"/>
        <family val="2"/>
        <charset val="238"/>
      </rPr>
      <t>, komplet z razbremenilnim tlačnim ventilom z vgrajenim manometrom/termometrom, s konzolo za stensko montažo. Po montaži se nastavi usterezen tlak zračne blazine.</t>
    </r>
  </si>
  <si>
    <t>MSV-BD DN15 LF</t>
  </si>
  <si>
    <t>MSV-BD DN32</t>
  </si>
  <si>
    <t>DN50</t>
  </si>
  <si>
    <t>Gumi kompenzator</t>
  </si>
  <si>
    <t>Gumi kompenzator za vgradnjo v cevovod, za dušenje vibracij in hrupa ter izenačevanje gibanja in zamikov (aksialne, lateralne, angularne), za temperaturno območje -30-150°C, tlačne stopnje PN10, vključno vijačnim in tesnilnim materialom.</t>
  </si>
  <si>
    <t>Razvodne cevi za hladno sanitarno vodo, vodene pod stropom pritličja</t>
  </si>
  <si>
    <t xml:space="preserve">OPOMBA: </t>
  </si>
  <si>
    <t>predvidena zamenjava cevi, se bo izvedla, po ugotovitvi dejanskega stanja razvodov na gradbišču</t>
  </si>
  <si>
    <t xml:space="preserve">DELNA REKAPITULACIJA ZAMENJAVA </t>
  </si>
  <si>
    <t>Zamenjava obstoječih razvodov za nadstropje, ki potekajo pod stropom pritličja</t>
  </si>
  <si>
    <t xml:space="preserve">Ročni navojni ventil za hidravlično uravnoteženje s prednastavitvijo vključno z merilnim sklopom z nastavkoma, za merjenje pretoka, tlaka in temperature, PN20, max.dif.tlak 2,5bar. Ventil ima proporcionalno karakteristiko dušenja, ročno nastavitveno kolo z numerično skalo, funkcijo zapornega elementa, priključek za polnjenje/praznjenje. Postavka vključuje nastavitev pretoka s pomočjo merilnega instrumenta in izdelavo zapisnika o doseženih pretokih, vključno vijačnim in tesnilnim materialom. </t>
  </si>
  <si>
    <t>Ustreza: POLIX  DN65 ali enakovredno</t>
  </si>
  <si>
    <t>MSV-BD DN20</t>
  </si>
  <si>
    <t xml:space="preserve">DN15 kvs=1,6m3/h (20.1. - MD1: Q9+Q10) </t>
  </si>
  <si>
    <t xml:space="preserve">DN40 kvs=25m3/h (20.2. - MD2: Q2+Q3) </t>
  </si>
  <si>
    <t xml:space="preserve">DN40 kvs=25m3/h (20.3 - MD2: Q5+Q6) </t>
  </si>
  <si>
    <t>DN15 kvs=1,6m3/h- klimat pritličje</t>
  </si>
  <si>
    <t>Toplotna izolacija v obliki "cevakov" ali neskončne plošče iz nevnetljive mehke polivretanske pene plamaflex debeline po specifikaciji, komplet z montažo (vključeno delo na višini) vključuje vse vidne cevovode, vertikale, razvode v stropu in komplet izolacija: cevaki (izolacija mora biti izolirana za pogoje hlajenja). Parozaporni koeficient µ:=7000, temperaturno področje uporabe -50°C do 85°C, toplotna prevodnost λ= 0.035W/(mK) pri 0°C, požarna klafisikacija: B1, po DIN 4102</t>
  </si>
  <si>
    <t>DN40- oz. ST32 x 48 / Ø_out= 112 mm</t>
  </si>
  <si>
    <t xml:space="preserve">DN20 </t>
  </si>
  <si>
    <t xml:space="preserve">DN40 </t>
  </si>
  <si>
    <t xml:space="preserve">DN65 </t>
  </si>
  <si>
    <t xml:space="preserve">DN50- oz. ST19+19  </t>
  </si>
  <si>
    <t xml:space="preserve">DN60- oz. ST19+19  </t>
  </si>
  <si>
    <t xml:space="preserve">Regulacija toplotne črpalke in ogrevalnega sistema  (krmiljenje toplotne črpalke, krmiljenje 2 x direktni krog ali 1x mešalni + 1x direktni krog, vremensko vodeno ogrevanje, segrevanje sanitarne vode, monovalentni in bivalentni način delovanje dodatnega vira, antilegionelna zaščita, različni urniki ogrevanja, optimirano delovanje obtočnih črpalk, protizmrzovalni program, program za sušenje estriha, funkcija za optimiranje števila vklopov kompresorja...) Možnost priključitve web vmesnika ali direktne komunikacije preko MODBUS protokola. </t>
  </si>
  <si>
    <t>navojni priključki, medeninasto ohišje, tlačne stopnje  PN10,  certificiran za varovanje delovne opreme, ki ustreza naslednjim specifikacijam:
presek zaslonke: DN20, 
tlak odpiranja: 2,5 bar,</t>
  </si>
  <si>
    <t>Ustreza: Flamco Contra Flex 35 ali enakovredno</t>
  </si>
  <si>
    <t>V=35l
predpolnjenje 1,5bara
max. tlak  3 bara</t>
  </si>
  <si>
    <t>navojni priključki, medeninasto ohišje, tlačne stopnje  PN10,  certificiran za varovanje delovne opreme, ki ustreza naslednjim specifikacijam:
presek zaslonke: DN20, 
tlak odpiranja: 3.0 bar,</t>
  </si>
  <si>
    <t xml:space="preserve">ø32 </t>
  </si>
  <si>
    <t>PP cev za odvod kondenza - zamenjava cevi za odvod kondenza pod stropom pritličja</t>
  </si>
  <si>
    <t>PP cev za odvod kondenza iz notranjih enot klimatskih naprav  in povezava na najbližji obstoječi odvod kondenza</t>
  </si>
  <si>
    <t>Ustreza: vpoštevano pri vodovodni inštalaciji</t>
  </si>
  <si>
    <t xml:space="preserve">PP cev za odvod kondenza iz ventilatorskih konvektorjev  in klim. Notranje enote  in povezava na najbližji obstoječi odvod kondenza </t>
  </si>
  <si>
    <t>Zunanje temperaturno tipalo</t>
  </si>
  <si>
    <t>Ustreza: SAUTER, tip: EGT301ali enakovredno</t>
  </si>
  <si>
    <t>VENTILATORSKI KONVEKTORJI NADSTROPJE (MD2:Q4)</t>
  </si>
  <si>
    <t xml:space="preserve">Ustreza: Aermec tip: FCZ 200 U ali enakovredno </t>
  </si>
  <si>
    <r>
      <t>Odstranjevanje obstoječega umivalnika, skupaj z demontažo odtočne garniture in pripadajočimi armaturami, kompletno z vsem drobnim inventarjem,</t>
    </r>
    <r>
      <rPr>
        <b/>
        <sz val="10"/>
        <color theme="1"/>
        <rFont val="Arial Narrow"/>
        <family val="2"/>
        <charset val="238"/>
      </rPr>
      <t xml:space="preserve"> ter ponovna montaža</t>
    </r>
    <r>
      <rPr>
        <sz val="10"/>
        <color theme="1"/>
        <rFont val="Arial Narrow"/>
        <family val="2"/>
        <charset val="238"/>
      </rPr>
      <t xml:space="preserve"> istih elementov po končanih gradbenih delih -</t>
    </r>
    <r>
      <rPr>
        <b/>
        <sz val="10"/>
        <color theme="1"/>
        <rFont val="Arial Narrow"/>
        <family val="2"/>
        <charset val="238"/>
      </rPr>
      <t>predprostor materialka</t>
    </r>
  </si>
  <si>
    <t xml:space="preserve">Hranilnik in plašč izdelan iz nerjavnega jekla, tlačna črpalka v nizkošumni izvedbi, mikroprocesorsko krmiljenje z zaslonom na dotik in z brezpotencialnim kontaktom za prikaz napak., vključno z :
 - priborom za priklop sveže vode z zapornim ventilom 1/2", lovilnikom nesnage 1/2", vodnim števcem in fleksibilno cevjo in
 - priborom za priklop na ogrevalni ali hladilni sistem, kapastim ventilom, fleksibilno cevjo, zapornimi ventili in povezovalnim modulom. 
 - vodotesno čistilno odprtino za čiščenje posode in odstranjevanje mulja 
- ionskim mehčalcem dodane vode  z kartušo za mehčanje, Kapaciteta mehčanja vode: 12.000 l x ° dH, maks. pretok: 400 l / h
Velikost osnovne posode: 20l 
Dimenzije naprave (D×Š×V)[mm]:  445x495x750
Električni priključek: 230V/50Hz
Maks. tlak: 1,6ar  
Najvišja temperatura brez hladilne posode: 100°C  
</t>
  </si>
  <si>
    <t xml:space="preserve">Izvajalec mora omogočati stalen, prost in vzdrževan dostop za potrebe intervencije oz. vzdrževanja  </t>
  </si>
  <si>
    <t>Izkopi za jarke, kanale in jaške vključujejo odmet na rob jarka oz. na tovorno vozilo in odvoz na deponijo</t>
  </si>
  <si>
    <t>Priprava gradbenega jarka za polaganje predizoliranih cevi in komunikacijskega in elektro kabla</t>
  </si>
  <si>
    <t>Prirprava gradbenega jarka vključno z izkopom globine do 1,5m, priprave posteljice, finega planiranja jarka,  polaganjem povezovalnih cevi, zasipom jarka, in vračanje tal v prvobitno stanje, vključno z odvozom materiala na deponijo</t>
  </si>
  <si>
    <t>Vsi vgrajeni materiali v času gradnje morajo biti zaščiteni proti poškodbam v času gradnje.</t>
  </si>
  <si>
    <t>Vse mere kontrolirati na objektu.</t>
  </si>
  <si>
    <t>Upoštevati vsa dodatna navodila nadzora in projektanta.</t>
  </si>
  <si>
    <t>Pri sestavi ponudbe upoštevati:</t>
  </si>
  <si>
    <t>Pri vseh opisih delovnih postavk smiselno veljajo splošna določila standardiziranih opisov del.</t>
  </si>
  <si>
    <t xml:space="preserve">Ponudnik je dolžan pri ponudbi upoštevati vse povezane stroške, ki so potrebni za tehnično pravilno izvedbo del, ki jih ponuja v izvedbo (kot npr. razni pritrdilni material, vezni, tesnilni material, podkonstrukcije  in podobno. </t>
  </si>
  <si>
    <t>V ceni upoštevati:</t>
  </si>
  <si>
    <t>vsa pripravljalna in zaključna dela</t>
  </si>
  <si>
    <t>ves potreben transport</t>
  </si>
  <si>
    <t>vse dobave in nabave materialov ter veznih in montažnih materialov,</t>
  </si>
  <si>
    <t>vso potrebno ročno in strojno mehanizacijo,</t>
  </si>
  <si>
    <t>vse horizontalne in vertikalne prenose ter prevoze na gradbišču in do gradbišča,</t>
  </si>
  <si>
    <t>odvoz vse opreme in materiala pri demontaži obstoječih inštalacij na gradbiščno deponijo,</t>
  </si>
  <si>
    <t>vse delovne odre,</t>
  </si>
  <si>
    <t>dobavo vseh pritrdilnih materialov,</t>
  </si>
  <si>
    <t xml:space="preserve"> Izvajalec je dolžan pri sestavi ponudbe in izvajanju del upoštevati vse grafične in tekstualne dela projekta. V primeru tiskarskih napak in neskladij v projektu je dolžan na to opozoriti projektanta pred oddajo ponudbe.</t>
  </si>
  <si>
    <t xml:space="preserve">Naročnik bo pri pregledu ponudb preveril ustreznost ponudbenih cen glede na zahtevan material ali opremo. </t>
  </si>
  <si>
    <t>SPLOŠNE OPOMBE K OPISU DEL</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</si>
  <si>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</si>
  <si>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 xml:space="preserve">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
</t>
  </si>
  <si>
    <t xml:space="preserve">Projektni pogoji
ZIMA
okolica: -13 °C, 90 % RV
vpih: +24 °C, 45 % RV
POLETJE 
okolica: +35 °C, 40 % RV
vpih: +22 °C, 50 % RV
-pretok: 1.960 m3/h
-ext tlak: 250 Pa
</t>
  </si>
  <si>
    <t>Vrtanje okroglih prebojev za povezovalne cevi klimatske naprave v zunanji steni. Postavka vključuje vse potrebne pripravljalne stroške in čiščenje po opravljenem delu. Za nepodane dimenzije (premer ali globina) se cena vrednosti na podlagi križnega računa iz znanih dimenzij in vrednosti</t>
  </si>
  <si>
    <t>Vrtanje prebojev</t>
  </si>
  <si>
    <t>Ø60 x debelina 25cm</t>
  </si>
  <si>
    <t>Ustreza: Viessmann 160/80 ali enakovredno</t>
  </si>
  <si>
    <t>Hidravlična kretnica, za uravnovešenje hidravličnih krogotokov, pretok vode do 10m3/h
priključki 4xDN65 PN6 
objemke za odzračevanje, pražnjenje in potopni tulec za temp. senzor,  za postavitev na tla, s toplotno izolacijo,
dimenzije 160x80cm, višine 1.440mm, z vsem pritrdilnim in tesnilnim ter montažnim materialom.</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</si>
  <si>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</si>
  <si>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Separator umazanije, namenjen odstranjevanju tako magnetnih kot nemagnetnih delcev iz sistema centralnega
ogrevanja, ščiti obtočne črpalke in druge vitalne dele sistema, preprečuje škodo notranje korozije inštalacij in opreme, zagotavlja visoko učinkovitost varčnih obtočnih črpalk, izredno nizek padec tlaka, filtrira polni pretok, enostavna in hitra namestitev, primeren za hlajenje in solarne sisteme, umazanija se izplakne enostavno in hitro.
Tehnični podatki:
- priključek: DN65
- max. pretok (m3/h): 20
- prostornina (l): 5
- teža (kg): 14
- temperatura medija max. 110°C
- maksimalni tlak 10 bar</t>
  </si>
  <si>
    <t xml:space="preserve">Izvajalec mora upoštevati navedene tipe materialov in opreme oziroma zagotoviti ustrezno enakovrednost. </t>
  </si>
  <si>
    <t>Tehnični podatki za naprave se nanašajo na projektirano napravo. V primeru ponujene enakovredne naprave,, naprava pa mora imeti enake ali boljše toplotne izkoristke in biti enake ali boljše kvalitete.</t>
  </si>
  <si>
    <t xml:space="preserve">Demontažna dela vključujejo demontažo navedenih elementov,  iznos odstranjenega materiala  in odvoz na deponijo 
V ceni zajeti vse transportne in manipulativne ter zavarovalne stroške, pripravljalna dela, zarise in ostale stroške. </t>
  </si>
  <si>
    <t>Pražnjenje sistema pred začetkom del</t>
  </si>
  <si>
    <t>Zapiranje ventila v vodomernem jašku, pražnjenje sistema in ponovno polnjenje po končanih delih - o začetku in koncu del obvestiti druge uporabnike v stavbi.</t>
  </si>
  <si>
    <t>Pražnejnje sistema ogrevanja /hlajenja pred začetkom demontažnih del</t>
  </si>
  <si>
    <t>cevni razdelilnik DN125, vključno z navojnimi priključki za termometer, manometer, potopnimi tipali, izpustom, anitkorozijski zaščiteni ter toplotno izolirani, konzolami za pritrditev, skupaj z montažnim in tesnilnim materialom, razmik med priključki 300mm, dolžine 1,5m z naslednjimi priključki</t>
  </si>
  <si>
    <t>Demontaža in odstranitev obstoječe modulne klimatske naprave za prezračevanje lekarne v strojnici klimata, v pritličju objekta, vključno z vsemi prezračevalnimi kanali, z vsemi elementi za distribucijo in regulacijo zraka in ostalo pripadajačo opremo</t>
  </si>
  <si>
    <t xml:space="preserve"> - vključno z regulacijsko progo grelnika klimatske naprave</t>
  </si>
  <si>
    <t>Demontaža in odstranitev obstoječe opreme, armatur, cevi in izolacije v toplotni postaji , v kleti objekta , vključno z:</t>
  </si>
  <si>
    <t xml:space="preserve"> - razdelilniki ogrevanja, črpalkami, ventili in cevmi</t>
  </si>
  <si>
    <t xml:space="preserve"> - zaprte ekspanzijske posode, varnostnega ventila in pripadajoče armature,</t>
  </si>
  <si>
    <t>Demontaža in odstranitev obstoječega hladilnega agregata,   v kleti objekta, vključno z vsemi vpihovalnimi in izpihovalnimi kanal, povezovalnih cevi, armatur in črpalki in ostalo pripadajačo opremo (armature, črpalke, cevi)</t>
  </si>
  <si>
    <t>Odstranitev dela razvoda za ventilatorske konvektorje, ki potekajo v kinetah nepodkletenega dela lekarne in pod stropom kleti in blinidaranje obstoječih slepih odcepov.. Dolžina in potek odstranjenega dela razvoda so razvidni iz načrtov.</t>
  </si>
  <si>
    <t>Ustreza: umivalnik in armatura - po izbiri arhitekta</t>
  </si>
  <si>
    <t>Ogledalo, dimenzije 600/400/4mm s posnetimi robovi in lučko, vključno s pritrdilnim in obešalnim materialom</t>
  </si>
  <si>
    <r>
      <t xml:space="preserve">Razdelilnik iz nerjaveče pločevine (INOX-a) za talno ogrevanje.Sestavljeni so iz: 
 -povratka z vgrajenimi termostatskimi ventili, ki se lahko zaprejo ročno ali s pomočjo nadgrajenih elektro termičnih pogonov, termometra, manometra, polnilno izpustne pipe, krogličnega ventila in pripadajočih priključnih matic za spoj cevi z razdelilnikom; 
 - predtoka z vgrajenimi merilci pretoka s funkcijo zaklepanja, ki omogočajo natančno nastavitev pretoka do 5 l/min; termometra, avtomatskega odzračnika, polnilne pipe, zvočno izolativnih pritrdilnih konzol in pripadajočh priključnih matic za spoj cevi z razdelilnikom, regulirnega poševnosedežnega ventila s vključenim hidravličnim umerjanjem pretokov. Meritev vklučuje: meritev in nastavitev pretokov, detekcijo sistemat. </t>
    </r>
    <r>
      <rPr>
        <b/>
        <i/>
        <sz val="10"/>
        <color theme="1"/>
        <rFont val="Arial Narrow"/>
        <family val="2"/>
        <charset val="238"/>
      </rPr>
      <t>Ker imamo predvideno vgradnjo vezalnega modula (regulacija) je potrebno razdelilnik vgraditi 10 cm od zgornjega roba omarice</t>
    </r>
    <r>
      <rPr>
        <sz val="10"/>
        <color theme="1"/>
        <rFont val="Arial Narrow"/>
        <family val="2"/>
        <charset val="238"/>
      </rPr>
      <t>.</t>
    </r>
  </si>
  <si>
    <t>Regulacijski sklop za vgradnjo v podometno omarico,  neposredno na razdelilnik, ki zagotavlja konstantno temperaturo dovoda, sestavljen iz:
 - elektronske obtočne črpalke,
 - tropotnim ventilom z el. termičnim pogonom, vezan na sobni termostat
 - nepovratnim ventilom DN 25, 
 - termometrom, 
 - skupna dolžine 230mm</t>
  </si>
  <si>
    <r>
      <t xml:space="preserve">Podometna omarice za razdelilnik, nerjavače pločevinaste izvedbe, nastavljive globine, globina omarice z vgrajenim </t>
    </r>
    <r>
      <rPr>
        <b/>
        <sz val="10"/>
        <color theme="1"/>
        <rFont val="Arial Narrow"/>
        <family val="2"/>
        <charset val="238"/>
      </rPr>
      <t xml:space="preserve">regulacijskim sklopom </t>
    </r>
    <r>
      <rPr>
        <sz val="10"/>
        <color theme="1"/>
        <rFont val="Arial Narrow"/>
        <family val="2"/>
        <charset val="238"/>
      </rPr>
      <t>je 150mm. Okvir in vrata, ki se zapirajo ročno, so antikorozijsko zaščitena in plastificirana v belo barvo RAL 9010.  Omarica ima že serijsko vgrajena nosilca
za pritrditev razdelilca na željeno višino in snemljivo vodilo za cevi, ki omogoči pravilno vodenje cevi iz razdelilnika v tla in nastavljivo podnožje, ki nam omogoča nastavitev višine omarice in hitrejšo in lažjo montažo. Višina je standardna 710 mm, globina je nastavljiva od 110-150 mm.</t>
    </r>
  </si>
  <si>
    <t xml:space="preserve">Sobni termostat za talno gretje </t>
  </si>
  <si>
    <t>Sobni elektronski termostat za talno gretje, z vezalnim modulom, z povezovalnim kablom od prostora do omarice, za regulacijo tripotnega ventila z nadležnim tipalom, vključno z vsem montažnim in pritrdilnim materialom</t>
  </si>
  <si>
    <r>
      <t>Jekleni panelni radiatorji, z vgrajenim radiatorskim  ventilom, in spodnjim priklopom za jeklene cevi, protikorozijsko zaščiten, elektrostatično prašno lakiran, izdelan za delovni tlak 6bar in temperaturo 110</t>
    </r>
    <r>
      <rPr>
        <vertAlign val="superscript"/>
        <sz val="10"/>
        <rFont val="Arial Narrow"/>
        <family val="2"/>
        <charset val="238"/>
      </rPr>
      <t>0</t>
    </r>
    <r>
      <rPr>
        <sz val="10"/>
        <rFont val="Arial Narrow"/>
        <family val="2"/>
        <charset val="238"/>
      </rPr>
      <t>C, komplet z zapornimi čepi, odzračevalnim ventilom, konzolami, vijaki in vloški za pritrditev ter tesnilnim in pritrdilnim materialom</t>
    </r>
  </si>
  <si>
    <t xml:space="preserve"> - Dimenzija povezovalnih cevi: Cu 6,35/9,52 mm
 - Max. dolžinska / max. višinska razlika: 20 / 15 m
 - Območje delovanja: hlajenje od -10°C do +43°C, gretje od -10° do +24°C
 - vključno z nosilno konstrucijo za postavitev zunanje enot na fasado, z antivibracijskimi gumi postavki
 - s prikopom povezovalnih cevnih instalacij
 - s priklopom notranjih elektro/signalnih  inštalacij
 - z odvodom kondenza iz zunanje enote</t>
  </si>
  <si>
    <r>
      <t xml:space="preserve">Notranja kanalna enota z vgrajeno kondenzno črpalko, časovni programator, nočni režim delovanja, način velike moči, sistem čiščenja zraka proti bakterijam, pralni filtri proti plesni in bakterija, tiho delovanje 24db,…vključno </t>
    </r>
    <r>
      <rPr>
        <b/>
        <sz val="10"/>
        <rFont val="Arial Narrow"/>
        <family val="2"/>
        <charset val="238"/>
      </rPr>
      <t xml:space="preserve">z izoliranima pocinkanima plenumoma in rešetkama za dovod in odvod zraka v enoto avtomatskega skladišča </t>
    </r>
    <r>
      <rPr>
        <sz val="10"/>
        <rFont val="Arial Narrow"/>
        <family val="2"/>
        <charset val="238"/>
      </rPr>
      <t xml:space="preserve">
 - s stenskim žičnim upravljalnikom,</t>
    </r>
  </si>
  <si>
    <t>Vrtinčni difuzor za dovod zraka s kvadratno vpihovalno masko, z kvadratno razporeditev rotacijskih šob, ki omogočajo variabilno in natančno smer vpihovanja zraka,  izdelan iz jeklene pločevine, kompletno z izolirano priključno komoro z vertikalnim ali stranskim priključkom in regulacijsko loputo, ustrezno pobarvan, za vgradnjo v spuščen strop, vključno s pritrdilnim materialom. Pred naročilom preveriti dimenzije komore difuzorja zaradi nizkega spuščenega stropa.</t>
  </si>
  <si>
    <t>Ustreza: Lindab tip OD-15/KK1/Z/S/M ali enakovredno</t>
  </si>
  <si>
    <t>SKUPAJ ZAMENJAVA RAZVODVOV:</t>
  </si>
  <si>
    <t>Toplotna črpalka za varčno segrevanje sanitarne vode</t>
  </si>
  <si>
    <t xml:space="preserve">Visokoučinkovita toplotna črpalka za varčno segrevanje sanitarne vode. Posebna izvedba OPTI-AIR z vodenim zrakom z možnostjo priključitve zračnih kanalov za poljubno in optimalno izbiro mesta zajema in izpusta zraka. Mikroprocesorski grafični krmilnik skrbi za optimalno delovanje celotnega sistema, krmiljenja treh različnih virov ogrevanja, avtomatsko antilegionelno pregrevanje, različni programi delovanja, avtodiagnostika, hitro segrevanje, itd.
Ostala oprema: hladilni sistem z VARIO-TEX, uparjalnik XL-OPTI, sistem postavitve EASY-PLACE, kondenzator DE-CEVNI, zaščite EMAIL-C-850, MG-PROTECT, PU50-CLOSE, nivojska namestitev tipala temp. zunanjih naprav, EG-3. Naprava je v celoti razvita in proizvedena v SLOVENIJI.
</t>
  </si>
  <si>
    <t>Energijski razred: A
Grelna moč: 3830 W (3830 + 2 x 2000 W)*
Elektricna moc: 960 W (3000 W)*
COP: 3,7 EN16147, EU 812/2013
*Električni grelec: 2 x 2000 W
Električno napajanje: 230V / 50 Hz ali 3N 400V / 50 Hz (možnost eno ali tri faznega priklopa)
Elektricno varovanje: 16 A, 25A ali 3 x 10A
Električni priključek OČ: max 300 W
Ekološko hladivo R134a
Območje delovanja: od -7 do +35 °C (prostor velikosti vsaj 45m3)</t>
  </si>
  <si>
    <t>Volumen bojlerja: 450L, srebrni pločevinast zunanji plašč
Zaščita bojlerja: EMAIL-C-850 in MG-PROTECT
Izolacija: isokoizolativna, zaprtocelična
Kondenzator: DE-CEVNI zunanji plaščni kondenzator
Kotlovski toplotni prenosnik: 1,76 m2
Vodni priključki: navojni 1" (DN25); 3/4" (cirkulacija)
Premer priključkov zračnih kanalov: fi 250 mm
Max temp. segrevanja vode s TČ: 65°C (pregrevanje prek 65°C z el. grelcem),
Dimenzije neto: višina x premer x širina / teža: 2070 x 750 x 794 mm / 240 kg</t>
  </si>
  <si>
    <t xml:space="preserve"> - vključno z izoliranimi zračnimi kanali za dovod in odvod zraka, premera fi 250 mm, v skupni dolžini 5m z zaščitnimi mrežicami na kanalih, vključno z izdelavo prebojev v stenah in z vsem potebnim montažnim in priključnim materialom</t>
  </si>
  <si>
    <t>Ustreza: Kronoterm tip: WP4 LF-502 (WP4 LF-502/1 E D PV P) ali enakovredno</t>
  </si>
  <si>
    <t>Toplotna črpalka  -  priprava sanitarne tople vode</t>
  </si>
  <si>
    <t>Priklop toplotne črpalke za sanitarno toplo vodo na vodovodno omrežje</t>
  </si>
  <si>
    <t>Raztezna posoda za sanitarno vodo</t>
  </si>
  <si>
    <t>Ustreza: Danfoss  regulacija 0-10V, U=24V, ali enakovredno</t>
  </si>
  <si>
    <t>Ustreza: Danfoss, regulacija 0-10V, U=24V ali enakovredno</t>
  </si>
  <si>
    <r>
      <t>Priklop grelnika sanitarne tople vode na vodovodno omrežje z varnostnim sklopom, sestavljen iz:
 - varnostna zaprta raztezna posoda za sanitarno vodo,volumna 35L za max, tlak 10bar; max.temp. 90</t>
    </r>
    <r>
      <rPr>
        <vertAlign val="superscript"/>
        <sz val="10"/>
        <rFont val="Arial Narrow"/>
        <family val="2"/>
        <charset val="238"/>
      </rPr>
      <t>0</t>
    </r>
    <r>
      <rPr>
        <sz val="10"/>
        <rFont val="Arial Narrow"/>
        <family val="2"/>
        <charset val="238"/>
      </rPr>
      <t>C, predtlak v posodi 3,0bar; 
 - varnostni vzmetni ventil, odpiralni tlak 6bar DN20vključno z pritrdilnim in tesnilnim materialom</t>
    </r>
  </si>
  <si>
    <t xml:space="preserve">Dobava in montaža stenskega sobnega termostata, za  nadometno vgradnjo, regulacijo ogrevanja z ventilatorskimi konvektorji, avtomatski in ročni režim (komfort in ekonomično), nastavitev želene sobne temperature med 5°C in 40°C,  prikazom temperatur,  izbiralnik za ročno /avtomatsko upravljanje ventilatorja s tremi hitrostmi, komplet s pritrdilnim materialom.
</t>
  </si>
  <si>
    <t xml:space="preserve">Ustreza: Siemens RDG 100 / AC 230Vali enakovredno </t>
  </si>
  <si>
    <t>Zamenjava obstoječega razvoda vodovodnih cevi za nadstropje, ki poteka v spuščenem stropu pritličja</t>
  </si>
  <si>
    <t>DN40- novi razvod in dvižni vod DVK-P1</t>
  </si>
  <si>
    <t>DN20- novi razvod in dvižni vod DVK-P2</t>
  </si>
  <si>
    <t xml:space="preserve">Jeklena črna navojna cev  - PRITLIČJE novi razvodi pod stropom pritličja </t>
  </si>
  <si>
    <t>DN15 - zamenjava obstoječega dvižnega voda DV-B do spuščenega stropa prtiličja</t>
  </si>
  <si>
    <t>Zamenjava obstoječega razvoda za ventilatorske konvekorje za nadstropje pod stropom pritličja</t>
  </si>
  <si>
    <t>Polavtomatski čistilni filter, primeren  za sanitarno vodo,
kapaciteta do 6m3/h 
min./max. temperatura 4/40°C
min./max  tlak 1,5/10 bar
priključek DN5 
z by-pass ventilom, 
vključno z montažnim in pritrdilnim materialom</t>
  </si>
  <si>
    <t>Ustreza: Ecoterm tip:Cosmo 2 - 1" ali enakovredno</t>
  </si>
  <si>
    <t>Čistilni filter na priključku hladne sanitarne vode</t>
  </si>
  <si>
    <t>Priklop grelnika sanitarne tople vode na vodovodno omrežje  sestavljen iz:
 - protipovratni ventil DN25
 - zaporni ventil DN25 x 2
 - tlačno -reducirni ventil (preveriti tlačne razmere)
 - vključno z pritrdilnim in tesnilnim materialom</t>
  </si>
  <si>
    <t>Toplotna Izolacija razvodnih jeklenih cevi in lokov, v toptloni postaji in razvod pod stropom pritličja</t>
  </si>
  <si>
    <t>Ustreza: DTSI  tip:7 plastific FLAT dimenzij :1.115x710x150 za vgradnjo regulacijskega sklopa ali enakovredno</t>
  </si>
  <si>
    <t>Ustreza:  DTSI tip: Standard M1 ali enakovredno</t>
  </si>
  <si>
    <t>Ustreza:  DTSI tip: EAZY LCD  ali enakovredno</t>
  </si>
  <si>
    <t>Ustreza:  DTSI ali enakovredno</t>
  </si>
  <si>
    <t>Ustreza: Danfoss  tip AB-QM+TWA -Z ali enakovredno</t>
  </si>
  <si>
    <t>Toplotna črpalka</t>
  </si>
  <si>
    <t>Ustreza: Spirotrap magnet–BE065FM ali enakovredno</t>
  </si>
  <si>
    <t>Skupaj - zamenjava razvoda notr.vod. inštalacije:</t>
  </si>
  <si>
    <t>Skupaj - zamenjava razvoda rad. ogrevanja:</t>
  </si>
  <si>
    <t>Skupaj - zamenjava razvoda vent. konvektorjev:</t>
  </si>
  <si>
    <t>Kliamtska naprava - avtomatsko skladišče</t>
  </si>
  <si>
    <t>Skupaj - Prezračevanje:</t>
  </si>
  <si>
    <t>Skupaj - rad. In talno ogrevanje:</t>
  </si>
  <si>
    <t>Skupaj - ogr. In hl. vent. konvektorji:</t>
  </si>
  <si>
    <t>Skupaj - demontažna dela: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</si>
</sst>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_-* #,##0.00\ _S_I_T_-;\-* #,##0.00\ _S_I_T_-;_-* &quot;-&quot;??\ _S_I_T_-;_-@_-"/>
    <numFmt numFmtId="166" formatCode="_-* #,##0.00&quot; SIT&quot;_-;\-* #,##0.00&quot; SIT&quot;_-;_-* \-??&quot; SIT&quot;_-;_-@_-"/>
  </numFmts>
  <fonts count="73" x14ac:knownFonts="1">
    <font>
      <sz val="11"/>
      <color theme="1"/>
      <name val="Calibri"/>
      <family val="2"/>
      <charset val="238"/>
      <scheme val="minor"/>
    </font>
    <font>
      <sz val="11"/>
      <color theme="1"/>
      <name val="Arial Narrow"/>
      <family val="2"/>
      <charset val="238"/>
    </font>
    <font>
      <b/>
      <sz val="10"/>
      <name val="Arial Narrow"/>
      <family val="2"/>
      <charset val="238"/>
    </font>
    <font>
      <b/>
      <sz val="10"/>
      <color theme="1"/>
      <name val="Arial Narrow"/>
      <family val="2"/>
      <charset val="238"/>
    </font>
    <font>
      <b/>
      <sz val="11"/>
      <color theme="1"/>
      <name val="Arial Narrow"/>
      <family val="2"/>
      <charset val="238"/>
    </font>
    <font>
      <sz val="11"/>
      <color theme="1"/>
      <name val="Calibri"/>
      <family val="2"/>
      <charset val="238"/>
      <scheme val="minor"/>
    </font>
    <font>
      <sz val="10"/>
      <color theme="1"/>
      <name val="Arial Narrow"/>
      <family val="2"/>
      <charset val="238"/>
    </font>
    <font>
      <i/>
      <sz val="10"/>
      <color theme="1"/>
      <name val="Arial Narrow"/>
      <family val="2"/>
      <charset val="238"/>
    </font>
    <font>
      <sz val="10"/>
      <color rgb="FF00B0F0"/>
      <name val="Arial Narrow"/>
      <family val="2"/>
      <charset val="238"/>
    </font>
    <font>
      <sz val="10"/>
      <name val="Arial Narrow"/>
      <family val="2"/>
      <charset val="238"/>
    </font>
    <font>
      <sz val="10"/>
      <color theme="0"/>
      <name val="Arial Narrow"/>
      <family val="2"/>
      <charset val="238"/>
    </font>
    <font>
      <b/>
      <sz val="11"/>
      <name val="Arial Narrow"/>
      <family val="2"/>
      <charset val="238"/>
    </font>
    <font>
      <i/>
      <sz val="10"/>
      <name val="Arial Narrow"/>
      <family val="2"/>
      <charset val="238"/>
    </font>
    <font>
      <sz val="10"/>
      <color rgb="FFFF0000"/>
      <name val="Arial Narrow"/>
      <family val="2"/>
      <charset val="238"/>
    </font>
    <font>
      <sz val="12"/>
      <color theme="1"/>
      <name val="Arial Narrow"/>
      <family val="2"/>
      <charset val="238"/>
    </font>
    <font>
      <b/>
      <i/>
      <sz val="10"/>
      <color theme="1"/>
      <name val="Arial Narrow"/>
      <family val="2"/>
      <charset val="238"/>
    </font>
    <font>
      <b/>
      <i/>
      <sz val="10"/>
      <name val="Arial Narrow"/>
      <family val="2"/>
      <charset val="238"/>
    </font>
    <font>
      <sz val="11"/>
      <name val="Calibri"/>
      <family val="2"/>
      <charset val="238"/>
      <scheme val="minor"/>
    </font>
    <font>
      <sz val="12"/>
      <name val="Times New Roman"/>
      <family val="1"/>
      <charset val="238"/>
    </font>
    <font>
      <vertAlign val="superscript"/>
      <sz val="10"/>
      <name val="Arial Narrow"/>
      <family val="2"/>
      <charset val="238"/>
    </font>
    <font>
      <sz val="12"/>
      <name val="Arial Narrow"/>
      <family val="2"/>
      <charset val="238"/>
    </font>
    <font>
      <vertAlign val="superscript"/>
      <sz val="10"/>
      <color theme="1"/>
      <name val="Arial Narrow"/>
      <family val="2"/>
      <charset val="238"/>
    </font>
    <font>
      <b/>
      <sz val="12"/>
      <color theme="1"/>
      <name val="Calibri"/>
      <family val="2"/>
      <charset val="238"/>
      <scheme val="minor"/>
    </font>
    <font>
      <sz val="12"/>
      <color rgb="FF000000"/>
      <name val="Times New Roman"/>
      <family val="1"/>
      <charset val="238"/>
    </font>
    <font>
      <sz val="10"/>
      <name val="Arial CE"/>
      <charset val="238"/>
    </font>
    <font>
      <b/>
      <sz val="12"/>
      <name val="Times New Roman"/>
      <family val="1"/>
      <charset val="238"/>
    </font>
    <font>
      <b/>
      <i/>
      <vertAlign val="superscript"/>
      <sz val="10"/>
      <name val="Arial Narrow"/>
      <family val="2"/>
      <charset val="238"/>
    </font>
    <font>
      <sz val="8"/>
      <name val="Arial Unicode MS"/>
      <family val="2"/>
      <charset val="238"/>
    </font>
    <font>
      <sz val="11"/>
      <color rgb="FFFF0000"/>
      <name val="Calibri"/>
      <family val="2"/>
      <charset val="238"/>
      <scheme val="minor"/>
    </font>
    <font>
      <sz val="11"/>
      <name val="Arial"/>
      <family val="2"/>
      <charset val="238"/>
    </font>
    <font>
      <b/>
      <sz val="10"/>
      <color rgb="FFFF0000"/>
      <name val="Arial Narrow"/>
      <family val="2"/>
      <charset val="238"/>
    </font>
    <font>
      <i/>
      <sz val="10"/>
      <color rgb="FFFF0000"/>
      <name val="Arial Narrow"/>
      <family val="2"/>
      <charset val="238"/>
    </font>
    <font>
      <sz val="10"/>
      <color indexed="8"/>
      <name val="Arial"/>
      <family val="2"/>
    </font>
    <font>
      <sz val="10"/>
      <color indexed="8"/>
      <name val="Arial Narrow"/>
      <family val="2"/>
      <charset val="238"/>
    </font>
    <font>
      <sz val="9"/>
      <color theme="1"/>
      <name val="Arial"/>
      <family val="2"/>
      <charset val="238"/>
    </font>
    <font>
      <sz val="12"/>
      <color rgb="FFFF0000"/>
      <name val="Times New Roman"/>
      <family val="1"/>
      <charset val="238"/>
    </font>
    <font>
      <sz val="10"/>
      <name val="Arial"/>
      <family val="2"/>
    </font>
    <font>
      <i/>
      <sz val="11"/>
      <color theme="1"/>
      <name val="Calibri"/>
      <family val="2"/>
      <charset val="238"/>
      <scheme val="minor"/>
    </font>
    <font>
      <b/>
      <i/>
      <sz val="11"/>
      <color theme="1"/>
      <name val="Arial Narrow"/>
      <family val="2"/>
      <charset val="238"/>
    </font>
    <font>
      <b/>
      <i/>
      <sz val="11"/>
      <name val="Arial Narrow"/>
      <family val="2"/>
      <charset val="238"/>
    </font>
    <font>
      <i/>
      <sz val="10"/>
      <name val="Calibri"/>
      <family val="2"/>
      <charset val="238"/>
    </font>
    <font>
      <i/>
      <sz val="12"/>
      <name val="Times New Roman"/>
      <family val="1"/>
      <charset val="238"/>
    </font>
    <font>
      <i/>
      <sz val="12"/>
      <color theme="1"/>
      <name val="Times New Roman"/>
      <family val="1"/>
      <charset val="238"/>
    </font>
    <font>
      <i/>
      <sz val="12"/>
      <name val="Arial Narrow"/>
      <family val="2"/>
      <charset val="238"/>
    </font>
    <font>
      <i/>
      <sz val="10"/>
      <color theme="0"/>
      <name val="Arial Narrow"/>
      <family val="2"/>
      <charset val="238"/>
    </font>
    <font>
      <b/>
      <sz val="9"/>
      <name val="Arial"/>
      <family val="2"/>
      <charset val="238"/>
    </font>
    <font>
      <sz val="9"/>
      <name val="Arial"/>
      <family val="2"/>
      <charset val="238"/>
    </font>
    <font>
      <i/>
      <sz val="9"/>
      <name val="Arial"/>
      <family val="2"/>
      <charset val="238"/>
    </font>
    <font>
      <sz val="9"/>
      <name val="Arial"/>
      <family val="2"/>
    </font>
    <font>
      <sz val="10"/>
      <name val="Arial CE"/>
      <family val="2"/>
      <charset val="238"/>
    </font>
    <font>
      <sz val="10"/>
      <name val="Arial"/>
      <family val="2"/>
      <charset val="238"/>
    </font>
    <font>
      <b/>
      <i/>
      <sz val="10"/>
      <name val="Arial"/>
      <family val="2"/>
      <charset val="238"/>
    </font>
    <font>
      <i/>
      <sz val="10"/>
      <name val="Arial"/>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1"/>
      <color indexed="8"/>
      <name val="Calibri"/>
      <family val="2"/>
      <charset val="238"/>
    </font>
    <font>
      <i/>
      <sz val="11"/>
      <color theme="1"/>
      <name val="Arial Narrow"/>
      <family val="2"/>
      <charset val="238"/>
    </font>
    <font>
      <i/>
      <sz val="9"/>
      <name val="Arial Narrow"/>
      <family val="2"/>
      <charset val="238"/>
    </font>
    <font>
      <b/>
      <sz val="12"/>
      <name val="Calibri"/>
      <family val="2"/>
      <charset val="238"/>
      <scheme val="minor"/>
    </font>
  </fonts>
  <fills count="2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54">
    <xf numFmtId="0" fontId="0" fillId="0" borderId="0"/>
    <xf numFmtId="43" fontId="5" fillId="0" borderId="0" applyFont="0" applyFill="0" applyBorder="0" applyAlignment="0" applyProtection="0"/>
    <xf numFmtId="0" fontId="24" fillId="0" borderId="0"/>
    <xf numFmtId="0" fontId="49" fillId="0" borderId="0"/>
    <xf numFmtId="166" fontId="49" fillId="0" borderId="0" applyFill="0" applyBorder="0" applyAlignment="0" applyProtection="0"/>
    <xf numFmtId="0" fontId="49" fillId="0" borderId="0"/>
    <xf numFmtId="0" fontId="50" fillId="0" borderId="0"/>
    <xf numFmtId="9" fontId="49" fillId="0" borderId="0" applyFill="0" applyBorder="0" applyAlignment="0" applyProtection="0"/>
    <xf numFmtId="0" fontId="24" fillId="0" borderId="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69" fillId="14" borderId="0" applyNumberFormat="0" applyBorder="0" applyAlignment="0" applyProtection="0"/>
    <xf numFmtId="0" fontId="68" fillId="15"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22" borderId="0" applyNumberFormat="0" applyBorder="0" applyAlignment="0" applyProtection="0"/>
    <xf numFmtId="0" fontId="58" fillId="6" borderId="0" applyNumberFormat="0" applyBorder="0" applyAlignment="0" applyProtection="0"/>
    <xf numFmtId="0" fontId="62" fillId="23" borderId="19" applyNumberFormat="0" applyAlignment="0" applyProtection="0"/>
    <xf numFmtId="0" fontId="64" fillId="24" borderId="20" applyNumberFormat="0" applyAlignment="0" applyProtection="0"/>
    <xf numFmtId="0" fontId="66" fillId="0" borderId="0" applyNumberFormat="0" applyFill="0" applyBorder="0" applyAlignment="0" applyProtection="0"/>
    <xf numFmtId="0" fontId="57" fillId="7" borderId="0" applyNumberFormat="0" applyBorder="0" applyAlignment="0" applyProtection="0"/>
    <xf numFmtId="0" fontId="54" fillId="0" borderId="21" applyNumberFormat="0" applyFill="0" applyAlignment="0" applyProtection="0"/>
    <xf numFmtId="0" fontId="55" fillId="0" borderId="22" applyNumberFormat="0" applyFill="0" applyAlignment="0" applyProtection="0"/>
    <xf numFmtId="0" fontId="56" fillId="0" borderId="23" applyNumberFormat="0" applyFill="0" applyAlignment="0" applyProtection="0"/>
    <xf numFmtId="0" fontId="56" fillId="0" borderId="0" applyNumberFormat="0" applyFill="0" applyBorder="0" applyAlignment="0" applyProtection="0"/>
    <xf numFmtId="0" fontId="60" fillId="10" borderId="19" applyNumberFormat="0" applyAlignment="0" applyProtection="0"/>
    <xf numFmtId="0" fontId="63" fillId="0" borderId="25" applyNumberFormat="0" applyFill="0" applyAlignment="0" applyProtection="0"/>
    <xf numFmtId="0" fontId="59" fillId="25" borderId="0" applyNumberFormat="0" applyBorder="0" applyAlignment="0" applyProtection="0"/>
    <xf numFmtId="0" fontId="24" fillId="26" borderId="26" applyNumberFormat="0" applyFont="0" applyAlignment="0" applyProtection="0"/>
    <xf numFmtId="0" fontId="61" fillId="23" borderId="24" applyNumberFormat="0" applyAlignment="0" applyProtection="0"/>
    <xf numFmtId="0" fontId="53" fillId="0" borderId="0" applyNumberFormat="0" applyFill="0" applyBorder="0" applyAlignment="0" applyProtection="0"/>
    <xf numFmtId="0" fontId="67" fillId="0" borderId="27" applyNumberFormat="0" applyFill="0" applyAlignment="0" applyProtection="0"/>
    <xf numFmtId="4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cellStyleXfs>
  <cellXfs count="663">
    <xf numFmtId="0" fontId="0" fillId="0" borderId="0" xfId="0"/>
    <xf numFmtId="0" fontId="1" fillId="0" borderId="0" xfId="0" applyFont="1"/>
    <xf numFmtId="0" fontId="6" fillId="0" borderId="0" xfId="0" applyFont="1"/>
    <xf numFmtId="0" fontId="6" fillId="0" borderId="0" xfId="0" applyFont="1" applyAlignment="1">
      <alignment horizontal="center"/>
    </xf>
    <xf numFmtId="43" fontId="6" fillId="0" borderId="0" xfId="1" applyFont="1"/>
    <xf numFmtId="0" fontId="6" fillId="0" borderId="4" xfId="0" applyFont="1" applyBorder="1"/>
    <xf numFmtId="0" fontId="6" fillId="0" borderId="4" xfId="0" applyFont="1" applyBorder="1" applyAlignment="1">
      <alignment horizontal="center"/>
    </xf>
    <xf numFmtId="0" fontId="6" fillId="0" borderId="0" xfId="0" applyFont="1" applyBorder="1"/>
    <xf numFmtId="0" fontId="6" fillId="0" borderId="0" xfId="0" applyFont="1" applyBorder="1" applyAlignment="1">
      <alignment wrapText="1"/>
    </xf>
    <xf numFmtId="0" fontId="6" fillId="0" borderId="0" xfId="0" applyFont="1" applyBorder="1" applyAlignment="1">
      <alignment horizontal="center"/>
    </xf>
    <xf numFmtId="0" fontId="6" fillId="0" borderId="5" xfId="0" applyFont="1" applyBorder="1"/>
    <xf numFmtId="0" fontId="6" fillId="0" borderId="5" xfId="0" applyFont="1" applyBorder="1" applyAlignment="1">
      <alignment horizontal="center"/>
    </xf>
    <xf numFmtId="0" fontId="3" fillId="0" borderId="5" xfId="0" applyFont="1" applyBorder="1"/>
    <xf numFmtId="0" fontId="3" fillId="0" borderId="4" xfId="0" applyFont="1" applyBorder="1"/>
    <xf numFmtId="0" fontId="6" fillId="0" borderId="7" xfId="0" applyFont="1" applyBorder="1"/>
    <xf numFmtId="0" fontId="6" fillId="0" borderId="9" xfId="0" applyFont="1" applyBorder="1"/>
    <xf numFmtId="0" fontId="6" fillId="0" borderId="2" xfId="0" applyFont="1" applyBorder="1"/>
    <xf numFmtId="43" fontId="6" fillId="0" borderId="2" xfId="1" applyFont="1" applyBorder="1"/>
    <xf numFmtId="0" fontId="3" fillId="2" borderId="0" xfId="0" applyFont="1" applyFill="1" applyBorder="1"/>
    <xf numFmtId="0" fontId="2" fillId="2" borderId="0" xfId="0" applyNumberFormat="1" applyFont="1" applyFill="1" applyBorder="1" applyAlignment="1">
      <alignment horizontal="center"/>
    </xf>
    <xf numFmtId="164" fontId="2" fillId="2" borderId="0" xfId="0" applyNumberFormat="1" applyFont="1" applyFill="1" applyBorder="1" applyAlignment="1">
      <alignment horizontal="center"/>
    </xf>
    <xf numFmtId="2" fontId="2" fillId="2" borderId="0" xfId="0" applyNumberFormat="1" applyFont="1" applyFill="1" applyBorder="1" applyAlignment="1">
      <alignment horizontal="center"/>
    </xf>
    <xf numFmtId="4" fontId="2" fillId="2" borderId="2" xfId="0" applyNumberFormat="1" applyFont="1" applyFill="1" applyBorder="1" applyAlignment="1">
      <alignment horizontal="center"/>
    </xf>
    <xf numFmtId="0" fontId="3" fillId="2" borderId="1" xfId="0" applyFont="1" applyFill="1" applyBorder="1"/>
    <xf numFmtId="0"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1" xfId="0" applyNumberFormat="1" applyFont="1" applyFill="1" applyBorder="1" applyAlignment="1">
      <alignment horizontal="center"/>
    </xf>
    <xf numFmtId="4" fontId="2" fillId="2" borderId="3" xfId="0" applyNumberFormat="1" applyFont="1" applyFill="1" applyBorder="1" applyAlignment="1">
      <alignment horizontal="center"/>
    </xf>
    <xf numFmtId="0" fontId="6" fillId="0" borderId="0" xfId="0" applyFont="1" applyBorder="1" applyAlignment="1">
      <alignment horizontal="justify" wrapText="1"/>
    </xf>
    <xf numFmtId="0" fontId="6" fillId="0" borderId="4" xfId="0" applyFont="1" applyBorder="1" applyAlignment="1">
      <alignment horizontal="justify" wrapText="1"/>
    </xf>
    <xf numFmtId="0" fontId="6" fillId="0" borderId="0" xfId="0" applyFont="1" applyAlignment="1">
      <alignment horizontal="justify"/>
    </xf>
    <xf numFmtId="43" fontId="8" fillId="0" borderId="0" xfId="1" applyFont="1"/>
    <xf numFmtId="43" fontId="9" fillId="0" borderId="0" xfId="1" applyFont="1" applyBorder="1"/>
    <xf numFmtId="43" fontId="9" fillId="0" borderId="2" xfId="1" applyFont="1" applyBorder="1"/>
    <xf numFmtId="43" fontId="9" fillId="0" borderId="0" xfId="1" applyFont="1"/>
    <xf numFmtId="0" fontId="9" fillId="0" borderId="0" xfId="0" applyNumberFormat="1" applyFont="1" applyFill="1" applyAlignment="1">
      <alignment horizontal="justify" vertical="top"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6" fillId="0" borderId="1" xfId="0" applyFont="1" applyBorder="1" applyAlignment="1">
      <alignment horizontal="left" vertical="top"/>
    </xf>
    <xf numFmtId="0" fontId="0" fillId="0" borderId="0" xfId="0" applyAlignment="1">
      <alignment horizontal="left" vertical="center" indent="1"/>
    </xf>
    <xf numFmtId="0" fontId="7" fillId="0" borderId="4" xfId="0" applyFont="1" applyBorder="1"/>
    <xf numFmtId="0" fontId="6" fillId="0" borderId="0" xfId="0" applyFont="1" applyAlignment="1">
      <alignment wrapText="1"/>
    </xf>
    <xf numFmtId="0" fontId="7" fillId="0" borderId="0" xfId="0" applyFont="1" applyBorder="1"/>
    <xf numFmtId="0" fontId="3" fillId="0" borderId="0" xfId="0" applyFont="1" applyBorder="1"/>
    <xf numFmtId="0" fontId="9" fillId="0" borderId="0" xfId="0" applyNumberFormat="1" applyFont="1" applyFill="1" applyBorder="1" applyAlignment="1">
      <alignment horizontal="justify" vertical="top" wrapText="1"/>
    </xf>
    <xf numFmtId="0" fontId="9" fillId="0" borderId="4" xfId="0" applyNumberFormat="1" applyFont="1" applyFill="1" applyBorder="1" applyAlignment="1">
      <alignment horizontal="justify" vertical="top" wrapText="1"/>
    </xf>
    <xf numFmtId="0" fontId="14" fillId="0" borderId="0" xfId="0" applyFont="1" applyAlignment="1">
      <alignment wrapText="1"/>
    </xf>
    <xf numFmtId="0" fontId="6" fillId="0" borderId="5" xfId="0" applyFont="1" applyBorder="1" applyAlignment="1">
      <alignment wrapText="1"/>
    </xf>
    <xf numFmtId="0" fontId="2" fillId="0" borderId="0" xfId="0" applyNumberFormat="1" applyFont="1" applyFill="1" applyBorder="1" applyAlignment="1">
      <alignment horizontal="justify" vertical="top" wrapText="1"/>
    </xf>
    <xf numFmtId="0" fontId="12" fillId="0" borderId="0" xfId="0" applyFont="1" applyBorder="1" applyAlignment="1">
      <alignment horizontal="justify" wrapText="1"/>
    </xf>
    <xf numFmtId="0" fontId="9" fillId="0" borderId="0" xfId="0" applyFont="1" applyBorder="1" applyAlignment="1">
      <alignment horizontal="justify" vertical="top" wrapText="1"/>
    </xf>
    <xf numFmtId="0" fontId="2"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justify" vertical="top" wrapText="1"/>
    </xf>
    <xf numFmtId="0" fontId="6" fillId="0" borderId="0" xfId="0" applyFont="1" applyBorder="1" applyAlignment="1">
      <alignment vertical="top" wrapText="1"/>
    </xf>
    <xf numFmtId="0" fontId="6" fillId="0" borderId="0" xfId="0" applyFont="1" applyBorder="1" applyAlignment="1">
      <alignment horizontal="justify" vertical="top" wrapText="1"/>
    </xf>
    <xf numFmtId="0" fontId="6" fillId="2" borderId="5" xfId="0" applyFont="1" applyFill="1" applyBorder="1"/>
    <xf numFmtId="0" fontId="6" fillId="2" borderId="5" xfId="0" applyFont="1" applyFill="1" applyBorder="1" applyAlignment="1">
      <alignment horizontal="center"/>
    </xf>
    <xf numFmtId="0" fontId="6" fillId="2" borderId="7" xfId="0" applyFont="1" applyFill="1" applyBorder="1"/>
    <xf numFmtId="0" fontId="14" fillId="0" borderId="0" xfId="0" applyFont="1"/>
    <xf numFmtId="0" fontId="3" fillId="0" borderId="0" xfId="0" applyFont="1" applyBorder="1" applyAlignment="1">
      <alignment wrapText="1"/>
    </xf>
    <xf numFmtId="0" fontId="15" fillId="0" borderId="4" xfId="0" applyFont="1" applyBorder="1" applyAlignment="1">
      <alignment horizontal="center"/>
    </xf>
    <xf numFmtId="0" fontId="15" fillId="0" borderId="0" xfId="0" applyFont="1" applyBorder="1" applyAlignment="1">
      <alignment horizontal="center"/>
    </xf>
    <xf numFmtId="0" fontId="15" fillId="0" borderId="1" xfId="0" applyFont="1" applyBorder="1" applyAlignment="1">
      <alignment horizontal="center"/>
    </xf>
    <xf numFmtId="9" fontId="15" fillId="0" borderId="1" xfId="0" applyNumberFormat="1" applyFont="1" applyBorder="1" applyAlignment="1">
      <alignment horizontal="center"/>
    </xf>
    <xf numFmtId="9" fontId="15" fillId="0" borderId="4" xfId="0" applyNumberFormat="1"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9" fillId="0" borderId="0" xfId="0" applyFont="1" applyBorder="1" applyAlignment="1">
      <alignment horizontal="center"/>
    </xf>
    <xf numFmtId="0" fontId="13" fillId="0" borderId="0" xfId="0" applyFont="1"/>
    <xf numFmtId="0" fontId="13" fillId="0" borderId="4" xfId="0" applyFont="1" applyBorder="1" applyAlignment="1">
      <alignment horizontal="left" vertical="top"/>
    </xf>
    <xf numFmtId="0" fontId="2" fillId="0" borderId="0" xfId="0" applyNumberFormat="1" applyFont="1" applyFill="1" applyBorder="1" applyAlignment="1">
      <alignment horizontal="justify" vertical="top"/>
    </xf>
    <xf numFmtId="0" fontId="9" fillId="0" borderId="4" xfId="0" applyFont="1" applyBorder="1" applyAlignment="1">
      <alignment horizontal="left" vertical="top"/>
    </xf>
    <xf numFmtId="0" fontId="12" fillId="0" borderId="4" xfId="0" applyFont="1" applyBorder="1" applyAlignment="1">
      <alignment wrapText="1"/>
    </xf>
    <xf numFmtId="0" fontId="9" fillId="0" borderId="0" xfId="0" applyFont="1"/>
    <xf numFmtId="0" fontId="9" fillId="0" borderId="0" xfId="0" applyFont="1" applyBorder="1" applyAlignment="1">
      <alignment horizontal="justify" wrapText="1"/>
    </xf>
    <xf numFmtId="0" fontId="9" fillId="0" borderId="0" xfId="0" applyFont="1" applyBorder="1" applyAlignment="1">
      <alignment horizontal="left" vertical="top"/>
    </xf>
    <xf numFmtId="3" fontId="16" fillId="0" borderId="4" xfId="0" applyNumberFormat="1" applyFont="1" applyBorder="1" applyAlignment="1">
      <alignment horizontal="center"/>
    </xf>
    <xf numFmtId="0" fontId="12" fillId="0" borderId="0" xfId="0" applyFont="1" applyBorder="1"/>
    <xf numFmtId="0" fontId="17" fillId="0" borderId="0" xfId="0" applyFont="1" applyAlignment="1">
      <alignment horizontal="left" vertical="center" indent="1"/>
    </xf>
    <xf numFmtId="0" fontId="1" fillId="0" borderId="12" xfId="0" applyFont="1" applyBorder="1" applyAlignment="1">
      <alignment vertical="top" wrapText="1"/>
    </xf>
    <xf numFmtId="43" fontId="1" fillId="0" borderId="12" xfId="0" applyNumberFormat="1" applyFont="1" applyBorder="1" applyAlignment="1">
      <alignment vertical="top"/>
    </xf>
    <xf numFmtId="0" fontId="6" fillId="0" borderId="0" xfId="0" applyFont="1" applyAlignment="1">
      <alignment horizontal="left" vertical="top"/>
    </xf>
    <xf numFmtId="0" fontId="6" fillId="0" borderId="5" xfId="0" applyFont="1" applyBorder="1" applyAlignment="1">
      <alignment horizontal="left" vertical="top"/>
    </xf>
    <xf numFmtId="49" fontId="6" fillId="0" borderId="0" xfId="0" applyNumberFormat="1" applyFont="1" applyBorder="1" applyAlignment="1">
      <alignment horizontal="left" vertical="top" wrapText="1"/>
    </xf>
    <xf numFmtId="0" fontId="6"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1" xfId="0" applyFont="1" applyFill="1" applyBorder="1" applyAlignment="1">
      <alignment horizontal="left" vertical="top"/>
    </xf>
    <xf numFmtId="49" fontId="1" fillId="0" borderId="0" xfId="0" applyNumberFormat="1" applyFont="1" applyAlignment="1">
      <alignment horizontal="left" vertical="top"/>
    </xf>
    <xf numFmtId="0" fontId="1" fillId="0" borderId="0" xfId="0" applyFont="1" applyAlignment="1">
      <alignment horizontal="left" vertical="top"/>
    </xf>
    <xf numFmtId="0" fontId="1" fillId="0" borderId="12" xfId="0" applyFont="1" applyBorder="1" applyAlignment="1">
      <alignment horizontal="left" vertical="top"/>
    </xf>
    <xf numFmtId="49" fontId="6" fillId="0" borderId="0" xfId="0" applyNumberFormat="1" applyFont="1" applyAlignment="1">
      <alignment horizontal="left" vertical="top"/>
    </xf>
    <xf numFmtId="49" fontId="6" fillId="0" borderId="6" xfId="0" applyNumberFormat="1" applyFont="1" applyBorder="1" applyAlignment="1">
      <alignment horizontal="left" vertical="top"/>
    </xf>
    <xf numFmtId="49" fontId="6" fillId="0" borderId="10" xfId="0" applyNumberFormat="1" applyFont="1" applyBorder="1" applyAlignment="1">
      <alignment horizontal="left" vertical="top"/>
    </xf>
    <xf numFmtId="0" fontId="6" fillId="0" borderId="8" xfId="0" applyFont="1" applyBorder="1" applyAlignment="1">
      <alignment horizontal="left" vertical="top"/>
    </xf>
    <xf numFmtId="0" fontId="6" fillId="2" borderId="6" xfId="0" applyFont="1" applyFill="1" applyBorder="1" applyAlignment="1">
      <alignment horizontal="left" vertical="top"/>
    </xf>
    <xf numFmtId="0" fontId="3" fillId="2" borderId="10" xfId="0" applyFont="1" applyFill="1" applyBorder="1" applyAlignment="1">
      <alignment horizontal="left" vertical="top"/>
    </xf>
    <xf numFmtId="0" fontId="6" fillId="0" borderId="6" xfId="0" applyFont="1" applyBorder="1" applyAlignment="1">
      <alignment horizontal="left" vertical="top"/>
    </xf>
    <xf numFmtId="0" fontId="6" fillId="0" borderId="10" xfId="0" applyFont="1" applyBorder="1" applyAlignment="1">
      <alignment horizontal="left" vertical="top"/>
    </xf>
    <xf numFmtId="0" fontId="9" fillId="0" borderId="8" xfId="0" applyFont="1" applyBorder="1" applyAlignment="1">
      <alignment horizontal="left" vertical="top"/>
    </xf>
    <xf numFmtId="0" fontId="9" fillId="0" borderId="10" xfId="0" applyFont="1" applyBorder="1" applyAlignment="1">
      <alignment horizontal="left" vertical="top"/>
    </xf>
    <xf numFmtId="0" fontId="6" fillId="0" borderId="11" xfId="0" applyFont="1" applyBorder="1" applyAlignment="1">
      <alignment horizontal="left" vertical="top"/>
    </xf>
    <xf numFmtId="0" fontId="13" fillId="0" borderId="8" xfId="0" applyFont="1" applyBorder="1" applyAlignment="1">
      <alignment horizontal="left" vertical="top"/>
    </xf>
    <xf numFmtId="0" fontId="3" fillId="2" borderId="11" xfId="0" applyFont="1" applyFill="1" applyBorder="1" applyAlignment="1">
      <alignment horizontal="left" vertical="top"/>
    </xf>
    <xf numFmtId="49" fontId="1" fillId="0" borderId="12" xfId="0" applyNumberFormat="1"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9" fillId="0" borderId="0" xfId="0" applyNumberFormat="1" applyFont="1" applyFill="1" applyBorder="1" applyAlignment="1" applyProtection="1">
      <alignment horizontal="justify" vertical="top" wrapText="1"/>
    </xf>
    <xf numFmtId="0" fontId="7" fillId="0" borderId="0" xfId="0" applyFont="1" applyBorder="1" applyAlignment="1">
      <alignment vertical="top"/>
    </xf>
    <xf numFmtId="0" fontId="3" fillId="0" borderId="0" xfId="0" applyFont="1" applyBorder="1" applyAlignment="1">
      <alignment horizontal="justify" vertical="top"/>
    </xf>
    <xf numFmtId="0" fontId="6" fillId="0" borderId="4" xfId="0" applyFont="1" applyBorder="1" applyAlignment="1">
      <alignment horizontal="justify" vertical="top" wrapText="1"/>
    </xf>
    <xf numFmtId="0" fontId="6" fillId="0" borderId="1" xfId="0" applyFont="1" applyBorder="1" applyAlignment="1">
      <alignment horizontal="justify" vertical="top" wrapText="1"/>
    </xf>
    <xf numFmtId="0" fontId="12" fillId="0" borderId="0" xfId="0" applyFont="1" applyBorder="1" applyAlignment="1">
      <alignment vertical="top"/>
    </xf>
    <xf numFmtId="0" fontId="6" fillId="3" borderId="8" xfId="0" applyFont="1" applyFill="1" applyBorder="1" applyAlignment="1">
      <alignment horizontal="left" vertical="top"/>
    </xf>
    <xf numFmtId="0" fontId="6" fillId="3" borderId="4" xfId="0" applyFont="1" applyFill="1" applyBorder="1" applyAlignment="1">
      <alignment horizontal="left" vertical="top"/>
    </xf>
    <xf numFmtId="0" fontId="6" fillId="3" borderId="4" xfId="0" applyFont="1" applyFill="1" applyBorder="1" applyAlignment="1">
      <alignment horizontal="justify"/>
    </xf>
    <xf numFmtId="0" fontId="6" fillId="3" borderId="4" xfId="0" applyFont="1" applyFill="1" applyBorder="1" applyAlignment="1">
      <alignment horizontal="center"/>
    </xf>
    <xf numFmtId="43" fontId="4" fillId="3" borderId="9" xfId="1" applyFont="1" applyFill="1" applyBorder="1"/>
    <xf numFmtId="0" fontId="1" fillId="3" borderId="12" xfId="0" applyFont="1" applyFill="1" applyBorder="1" applyAlignment="1">
      <alignment horizontal="left" vertical="top"/>
    </xf>
    <xf numFmtId="0" fontId="4" fillId="3" borderId="12" xfId="0" applyFont="1" applyFill="1" applyBorder="1" applyAlignment="1">
      <alignment horizontal="right"/>
    </xf>
    <xf numFmtId="43" fontId="4" fillId="3" borderId="12" xfId="0" applyNumberFormat="1" applyFont="1" applyFill="1" applyBorder="1"/>
    <xf numFmtId="0" fontId="1" fillId="3" borderId="12" xfId="0" applyFont="1" applyFill="1" applyBorder="1"/>
    <xf numFmtId="0" fontId="1" fillId="3" borderId="12" xfId="0" applyFont="1" applyFill="1" applyBorder="1" applyAlignment="1">
      <alignment horizontal="center"/>
    </xf>
    <xf numFmtId="0" fontId="4" fillId="0" borderId="0" xfId="0" applyFont="1" applyAlignment="1">
      <alignment horizontal="center"/>
    </xf>
    <xf numFmtId="0" fontId="4" fillId="0" borderId="0" xfId="0" applyFont="1"/>
    <xf numFmtId="49" fontId="4" fillId="0" borderId="0" xfId="0" applyNumberFormat="1" applyFont="1" applyAlignment="1">
      <alignment horizontal="left" vertical="top"/>
    </xf>
    <xf numFmtId="0" fontId="17" fillId="0" borderId="0" xfId="0" applyFont="1"/>
    <xf numFmtId="0" fontId="2" fillId="0" borderId="0" xfId="0" applyFont="1" applyBorder="1" applyAlignment="1">
      <alignment horizontal="justify" vertical="top"/>
    </xf>
    <xf numFmtId="0" fontId="9" fillId="0" borderId="0" xfId="0" applyFont="1" applyBorder="1" applyAlignment="1">
      <alignment horizontal="justify" vertical="top"/>
    </xf>
    <xf numFmtId="0" fontId="12" fillId="0" borderId="4" xfId="0" applyNumberFormat="1" applyFont="1" applyFill="1" applyBorder="1" applyAlignment="1">
      <alignment horizontal="justify" vertical="top" wrapText="1"/>
    </xf>
    <xf numFmtId="0" fontId="20" fillId="0" borderId="0" xfId="0" applyFont="1"/>
    <xf numFmtId="0" fontId="9" fillId="0" borderId="0" xfId="0" applyFont="1" applyAlignment="1">
      <alignment wrapText="1"/>
    </xf>
    <xf numFmtId="4" fontId="1" fillId="0" borderId="0" xfId="0" applyNumberFormat="1" applyFont="1"/>
    <xf numFmtId="0" fontId="2" fillId="0" borderId="0" xfId="0" applyNumberFormat="1" applyFont="1" applyFill="1" applyAlignment="1">
      <alignment horizontal="justify" vertical="top" wrapText="1"/>
    </xf>
    <xf numFmtId="0" fontId="9" fillId="0" borderId="0" xfId="0" applyFont="1" applyBorder="1"/>
    <xf numFmtId="0" fontId="23" fillId="0" borderId="0" xfId="0" applyFont="1" applyFill="1"/>
    <xf numFmtId="0" fontId="18" fillId="0" borderId="0" xfId="0" quotePrefix="1" applyFont="1"/>
    <xf numFmtId="0" fontId="9" fillId="0" borderId="0" xfId="0" applyNumberFormat="1" applyFont="1" applyFill="1" applyBorder="1" applyAlignment="1">
      <alignment horizontal="left" vertical="top" wrapText="1"/>
    </xf>
    <xf numFmtId="0" fontId="6" fillId="0" borderId="0" xfId="0" applyFont="1" applyBorder="1" applyAlignment="1">
      <alignment horizontal="justify" vertical="center" wrapText="1"/>
    </xf>
    <xf numFmtId="0" fontId="6" fillId="0" borderId="0" xfId="0" applyFont="1" applyFill="1"/>
    <xf numFmtId="43" fontId="6" fillId="0" borderId="0" xfId="1" applyFont="1" applyFill="1"/>
    <xf numFmtId="0" fontId="0" fillId="0" borderId="0" xfId="0" applyFill="1"/>
    <xf numFmtId="0" fontId="6" fillId="0" borderId="1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center"/>
    </xf>
    <xf numFmtId="43" fontId="6" fillId="0" borderId="0" xfId="1" applyFont="1" applyFill="1" applyBorder="1"/>
    <xf numFmtId="43" fontId="6" fillId="0" borderId="2" xfId="1" applyFont="1" applyFill="1" applyBorder="1"/>
    <xf numFmtId="0" fontId="0" fillId="0" borderId="0" xfId="0" applyFill="1" applyAlignment="1">
      <alignment horizontal="left" vertical="center" indent="1"/>
    </xf>
    <xf numFmtId="0" fontId="9" fillId="0" borderId="0" xfId="0" applyFont="1" applyFill="1" applyBorder="1" applyAlignment="1">
      <alignment horizontal="justify" vertical="top" wrapText="1"/>
    </xf>
    <xf numFmtId="0" fontId="6" fillId="0" borderId="8" xfId="0" applyFont="1" applyFill="1" applyBorder="1" applyAlignment="1">
      <alignment horizontal="left" vertical="top"/>
    </xf>
    <xf numFmtId="0" fontId="6" fillId="0" borderId="4" xfId="0" applyFont="1" applyFill="1" applyBorder="1" applyAlignment="1">
      <alignment horizontal="left" vertical="top"/>
    </xf>
    <xf numFmtId="0" fontId="7" fillId="0" borderId="4" xfId="0" applyFont="1" applyFill="1" applyBorder="1"/>
    <xf numFmtId="0" fontId="15" fillId="0" borderId="4" xfId="0" applyFont="1" applyFill="1" applyBorder="1" applyAlignment="1">
      <alignment horizontal="center"/>
    </xf>
    <xf numFmtId="0" fontId="7" fillId="0" borderId="0" xfId="0" applyFont="1" applyFill="1" applyBorder="1"/>
    <xf numFmtId="0" fontId="14" fillId="0" borderId="0" xfId="0" applyFont="1" applyFill="1"/>
    <xf numFmtId="0" fontId="9" fillId="0" borderId="0" xfId="0" applyFont="1" applyFill="1" applyBorder="1" applyAlignment="1">
      <alignment horizontal="left" vertical="top"/>
    </xf>
    <xf numFmtId="43" fontId="9" fillId="0" borderId="0" xfId="1" applyFont="1" applyFill="1"/>
    <xf numFmtId="43" fontId="13" fillId="0" borderId="0" xfId="1" applyFont="1" applyFill="1"/>
    <xf numFmtId="0" fontId="9" fillId="0" borderId="0" xfId="0" applyFont="1" applyFill="1"/>
    <xf numFmtId="0" fontId="9" fillId="0" borderId="8" xfId="0" applyFont="1" applyFill="1" applyBorder="1" applyAlignment="1">
      <alignment horizontal="left" vertical="top"/>
    </xf>
    <xf numFmtId="0" fontId="9" fillId="0" borderId="4" xfId="0" applyFont="1" applyFill="1" applyBorder="1" applyAlignment="1">
      <alignment horizontal="left" vertical="top"/>
    </xf>
    <xf numFmtId="0" fontId="16" fillId="0" borderId="4" xfId="0" applyFont="1" applyFill="1" applyBorder="1" applyAlignment="1">
      <alignment horizontal="center"/>
    </xf>
    <xf numFmtId="0" fontId="7" fillId="0" borderId="0" xfId="0" applyFont="1" applyFill="1" applyBorder="1" applyAlignment="1">
      <alignment vertical="top"/>
    </xf>
    <xf numFmtId="0" fontId="3" fillId="0" borderId="0" xfId="0" applyFont="1" applyFill="1" applyBorder="1" applyAlignment="1">
      <alignment horizontal="justify" vertical="top"/>
    </xf>
    <xf numFmtId="0" fontId="6" fillId="0" borderId="4" xfId="0" applyFont="1" applyFill="1" applyBorder="1" applyAlignment="1">
      <alignment horizontal="justify" vertical="top" wrapText="1"/>
    </xf>
    <xf numFmtId="9" fontId="15" fillId="0" borderId="4" xfId="0" applyNumberFormat="1" applyFont="1" applyFill="1" applyBorder="1" applyAlignment="1">
      <alignment horizontal="center"/>
    </xf>
    <xf numFmtId="0" fontId="6" fillId="0" borderId="11" xfId="0" applyFont="1" applyFill="1" applyBorder="1" applyAlignment="1">
      <alignment horizontal="left" vertical="top"/>
    </xf>
    <xf numFmtId="0" fontId="6" fillId="0" borderId="1" xfId="0" applyFont="1" applyFill="1" applyBorder="1" applyAlignment="1">
      <alignment horizontal="left" vertical="top"/>
    </xf>
    <xf numFmtId="0" fontId="6" fillId="0" borderId="1" xfId="0" applyFont="1" applyFill="1" applyBorder="1" applyAlignment="1">
      <alignment horizontal="justify" vertical="top" wrapText="1"/>
    </xf>
    <xf numFmtId="0" fontId="15" fillId="0" borderId="1" xfId="0" applyFont="1" applyFill="1" applyBorder="1" applyAlignment="1">
      <alignment horizontal="center"/>
    </xf>
    <xf numFmtId="9" fontId="15" fillId="0" borderId="1" xfId="0" applyNumberFormat="1" applyFont="1" applyFill="1" applyBorder="1" applyAlignment="1">
      <alignment horizontal="center"/>
    </xf>
    <xf numFmtId="0" fontId="12" fillId="0" borderId="4" xfId="0" applyFont="1" applyBorder="1" applyAlignment="1">
      <alignment vertical="top" wrapText="1"/>
    </xf>
    <xf numFmtId="0" fontId="18" fillId="0" borderId="0" xfId="0" applyFont="1" applyBorder="1" applyAlignment="1">
      <alignment horizontal="left"/>
    </xf>
    <xf numFmtId="0" fontId="25" fillId="0" borderId="0" xfId="0" applyFont="1" applyBorder="1" applyAlignment="1">
      <alignment horizontal="left" wrapText="1"/>
    </xf>
    <xf numFmtId="43" fontId="13" fillId="0" borderId="0" xfId="1" applyFont="1"/>
    <xf numFmtId="0" fontId="27" fillId="0" borderId="0" xfId="2" applyFont="1" applyAlignment="1">
      <alignment horizontal="justify" vertical="center" wrapText="1"/>
    </xf>
    <xf numFmtId="0" fontId="12" fillId="0" borderId="4" xfId="0" applyFont="1" applyBorder="1" applyAlignment="1">
      <alignment horizontal="justify" wrapText="1"/>
    </xf>
    <xf numFmtId="0" fontId="7" fillId="0" borderId="4" xfId="0" applyFont="1" applyBorder="1" applyAlignment="1">
      <alignment wrapText="1"/>
    </xf>
    <xf numFmtId="0" fontId="6" fillId="0" borderId="0" xfId="0" quotePrefix="1" applyFont="1" applyAlignment="1">
      <alignment wrapText="1"/>
    </xf>
    <xf numFmtId="0" fontId="6" fillId="0" borderId="0" xfId="0" quotePrefix="1" applyFont="1" applyBorder="1" applyAlignment="1">
      <alignment horizontal="justify" vertical="top" wrapText="1"/>
    </xf>
    <xf numFmtId="0" fontId="18" fillId="0" borderId="0" xfId="0" quotePrefix="1" applyFont="1" applyBorder="1" applyAlignment="1">
      <alignment horizontal="left"/>
    </xf>
    <xf numFmtId="0" fontId="29" fillId="0" borderId="0" xfId="0" applyFont="1" applyAlignment="1">
      <alignment horizontal="justify" vertical="justify" wrapText="1"/>
    </xf>
    <xf numFmtId="0" fontId="13" fillId="0" borderId="0" xfId="0" applyFont="1" applyBorder="1" applyAlignment="1">
      <alignment horizontal="left" vertical="top"/>
    </xf>
    <xf numFmtId="0" fontId="13" fillId="0" borderId="0" xfId="0" applyFont="1" applyBorder="1"/>
    <xf numFmtId="0" fontId="13" fillId="0" borderId="10" xfId="0" applyFont="1" applyBorder="1" applyAlignment="1">
      <alignment horizontal="left" vertical="top"/>
    </xf>
    <xf numFmtId="0" fontId="13" fillId="0" borderId="0" xfId="0" applyFont="1" applyBorder="1" applyAlignment="1">
      <alignment horizontal="center"/>
    </xf>
    <xf numFmtId="43" fontId="13" fillId="0" borderId="0" xfId="1" applyFont="1" applyBorder="1"/>
    <xf numFmtId="43" fontId="13" fillId="0" borderId="2" xfId="1" applyFont="1" applyBorder="1"/>
    <xf numFmtId="0" fontId="13" fillId="0" borderId="0" xfId="0" applyFont="1" applyBorder="1" applyAlignment="1">
      <alignment horizontal="justify" vertical="top" wrapText="1"/>
    </xf>
    <xf numFmtId="0" fontId="31" fillId="0" borderId="0" xfId="0" applyFont="1" applyBorder="1"/>
    <xf numFmtId="0" fontId="28" fillId="0" borderId="0" xfId="0" applyFont="1"/>
    <xf numFmtId="0" fontId="6" fillId="0" borderId="0" xfId="0" applyFont="1" applyFill="1" applyBorder="1" applyAlignment="1">
      <alignment wrapText="1"/>
    </xf>
    <xf numFmtId="0" fontId="6" fillId="0" borderId="0" xfId="0" applyFont="1" applyFill="1" applyBorder="1"/>
    <xf numFmtId="0" fontId="6" fillId="0" borderId="2" xfId="0" applyFont="1" applyFill="1" applyBorder="1"/>
    <xf numFmtId="0" fontId="7" fillId="0" borderId="0" xfId="0" applyFont="1" applyBorder="1" applyAlignment="1">
      <alignment horizontal="center"/>
    </xf>
    <xf numFmtId="0" fontId="9" fillId="2" borderId="5" xfId="0" applyFont="1" applyFill="1" applyBorder="1"/>
    <xf numFmtId="0" fontId="9" fillId="2" borderId="7" xfId="0" applyFont="1" applyFill="1" applyBorder="1"/>
    <xf numFmtId="0" fontId="18" fillId="0" borderId="0" xfId="0" quotePrefix="1" applyFont="1" applyBorder="1" applyAlignment="1">
      <alignment horizontal="left" wrapText="1"/>
    </xf>
    <xf numFmtId="0" fontId="7" fillId="0" borderId="10"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justify" vertical="top" wrapText="1"/>
    </xf>
    <xf numFmtId="43" fontId="7" fillId="0" borderId="0" xfId="1" applyFont="1" applyBorder="1"/>
    <xf numFmtId="43" fontId="7" fillId="0" borderId="2" xfId="1" applyFont="1" applyBorder="1"/>
    <xf numFmtId="43" fontId="7" fillId="0" borderId="0" xfId="1" applyFont="1"/>
    <xf numFmtId="0" fontId="7" fillId="0" borderId="0" xfId="0" applyFont="1"/>
    <xf numFmtId="0" fontId="7" fillId="0" borderId="0" xfId="0" applyFont="1" applyAlignment="1">
      <alignment wrapText="1"/>
    </xf>
    <xf numFmtId="0" fontId="12" fillId="0" borderId="4" xfId="0" applyFont="1" applyBorder="1"/>
    <xf numFmtId="49" fontId="6" fillId="2" borderId="13" xfId="0" applyNumberFormat="1" applyFont="1" applyFill="1" applyBorder="1" applyAlignment="1">
      <alignment horizontal="left" vertical="top"/>
    </xf>
    <xf numFmtId="0" fontId="6" fillId="2" borderId="14" xfId="0" applyFont="1" applyFill="1" applyBorder="1" applyAlignment="1">
      <alignment horizontal="left" vertical="top"/>
    </xf>
    <xf numFmtId="0" fontId="3" fillId="2" borderId="14" xfId="0" applyFont="1" applyFill="1" applyBorder="1"/>
    <xf numFmtId="0" fontId="6" fillId="2" borderId="14" xfId="0" applyFont="1" applyFill="1" applyBorder="1" applyAlignment="1">
      <alignment horizontal="center"/>
    </xf>
    <xf numFmtId="0" fontId="3" fillId="2" borderId="14" xfId="0" applyFont="1" applyFill="1" applyBorder="1" applyAlignment="1">
      <alignment vertical="top" wrapText="1"/>
    </xf>
    <xf numFmtId="0" fontId="3" fillId="0" borderId="0" xfId="0" applyFont="1" applyBorder="1" applyAlignment="1">
      <alignment vertical="top" wrapText="1"/>
    </xf>
    <xf numFmtId="49" fontId="6" fillId="0" borderId="2" xfId="0" applyNumberFormat="1" applyFont="1" applyBorder="1" applyAlignment="1">
      <alignment horizontal="left" wrapText="1"/>
    </xf>
    <xf numFmtId="0" fontId="12" fillId="0" borderId="0" xfId="0" quotePrefix="1" applyFont="1" applyBorder="1" applyAlignment="1">
      <alignment horizontal="justify" wrapText="1"/>
    </xf>
    <xf numFmtId="0" fontId="9" fillId="0" borderId="8" xfId="0" applyFont="1" applyFill="1" applyBorder="1" applyAlignment="1">
      <alignment horizontal="left" vertical="top" wrapText="1"/>
    </xf>
    <xf numFmtId="0" fontId="9" fillId="0" borderId="4" xfId="0" applyFont="1" applyFill="1" applyBorder="1" applyAlignment="1">
      <alignment horizontal="left" vertical="top" wrapText="1"/>
    </xf>
    <xf numFmtId="0" fontId="7" fillId="0" borderId="4" xfId="0" applyFont="1" applyBorder="1" applyAlignment="1">
      <alignment horizontal="left" wrapText="1"/>
    </xf>
    <xf numFmtId="0" fontId="16" fillId="0" borderId="4" xfId="0" applyFont="1" applyFill="1" applyBorder="1" applyAlignment="1">
      <alignment horizontal="center" wrapText="1"/>
    </xf>
    <xf numFmtId="43" fontId="9" fillId="0" borderId="0" xfId="1" applyFont="1" applyFill="1" applyAlignment="1">
      <alignment wrapText="1"/>
    </xf>
    <xf numFmtId="43" fontId="13" fillId="0" borderId="0" xfId="1" applyFont="1" applyFill="1" applyAlignment="1">
      <alignment wrapText="1"/>
    </xf>
    <xf numFmtId="0" fontId="9" fillId="0" borderId="0" xfId="0" applyFont="1" applyFill="1" applyAlignment="1">
      <alignment wrapText="1"/>
    </xf>
    <xf numFmtId="0" fontId="6" fillId="2" borderId="13" xfId="0" applyFont="1" applyFill="1" applyBorder="1" applyAlignment="1">
      <alignment horizontal="left" vertical="top"/>
    </xf>
    <xf numFmtId="0" fontId="32" fillId="0" borderId="0" xfId="0" applyFont="1" applyAlignment="1">
      <alignment horizontal="justify" vertical="top" wrapText="1"/>
    </xf>
    <xf numFmtId="0" fontId="9" fillId="0" borderId="0" xfId="0" applyFont="1" applyBorder="1" applyAlignment="1">
      <alignment wrapText="1"/>
    </xf>
    <xf numFmtId="0" fontId="9" fillId="0" borderId="0" xfId="0" applyNumberFormat="1" applyFont="1" applyFill="1" applyAlignment="1">
      <alignment horizontal="left" vertical="top" wrapText="1"/>
    </xf>
    <xf numFmtId="0" fontId="33" fillId="0" borderId="0" xfId="0" applyFont="1" applyBorder="1" applyAlignment="1">
      <alignment horizontal="justify" vertical="top" wrapText="1"/>
    </xf>
    <xf numFmtId="0" fontId="33" fillId="0" borderId="0" xfId="0" applyFont="1" applyFill="1" applyBorder="1" applyAlignment="1">
      <alignment horizontal="justify" vertical="top" wrapText="1"/>
    </xf>
    <xf numFmtId="0" fontId="6" fillId="0" borderId="0" xfId="0" applyFont="1" applyFill="1" applyBorder="1" applyAlignment="1">
      <alignment horizontal="justify"/>
    </xf>
    <xf numFmtId="0" fontId="9" fillId="0" borderId="5" xfId="0" applyFont="1" applyBorder="1"/>
    <xf numFmtId="0" fontId="9" fillId="0" borderId="7" xfId="0" applyFont="1" applyBorder="1"/>
    <xf numFmtId="0" fontId="9" fillId="0" borderId="2" xfId="0" applyFont="1" applyBorder="1"/>
    <xf numFmtId="49" fontId="9" fillId="0" borderId="0" xfId="0" applyNumberFormat="1" applyFont="1" applyBorder="1" applyAlignment="1">
      <alignment horizontal="left" wrapText="1"/>
    </xf>
    <xf numFmtId="49" fontId="9" fillId="0" borderId="2" xfId="0" applyNumberFormat="1" applyFont="1" applyBorder="1" applyAlignment="1">
      <alignment horizontal="left" wrapText="1"/>
    </xf>
    <xf numFmtId="0" fontId="9" fillId="0" borderId="4" xfId="0" applyFont="1" applyBorder="1"/>
    <xf numFmtId="0" fontId="9" fillId="0" borderId="9" xfId="0" applyFont="1" applyBorder="1"/>
    <xf numFmtId="0" fontId="11" fillId="0" borderId="0" xfId="0" applyFont="1" applyFill="1" applyBorder="1"/>
    <xf numFmtId="49" fontId="34" fillId="0" borderId="0" xfId="0" applyNumberFormat="1" applyFont="1" applyAlignment="1">
      <alignment horizontal="left" vertical="center" wrapText="1"/>
    </xf>
    <xf numFmtId="0" fontId="0" fillId="0" borderId="0" xfId="0"/>
    <xf numFmtId="49" fontId="34" fillId="0" borderId="0" xfId="0" applyNumberFormat="1" applyFont="1" applyAlignment="1">
      <alignment horizontal="left" vertical="center" wrapText="1"/>
    </xf>
    <xf numFmtId="0" fontId="13" fillId="0" borderId="0" xfId="0" applyFont="1" applyAlignment="1">
      <alignment wrapText="1"/>
    </xf>
    <xf numFmtId="0" fontId="35" fillId="0" borderId="0" xfId="0" quotePrefix="1" applyFont="1"/>
    <xf numFmtId="0" fontId="13" fillId="0" borderId="0" xfId="0" applyNumberFormat="1" applyFont="1" applyFill="1" applyAlignment="1">
      <alignment horizontal="justify" vertical="top" wrapText="1"/>
    </xf>
    <xf numFmtId="0" fontId="13" fillId="0" borderId="0" xfId="0" applyNumberFormat="1" applyFont="1" applyFill="1" applyBorder="1" applyAlignment="1">
      <alignment horizontal="justify" vertical="top" wrapText="1"/>
    </xf>
    <xf numFmtId="0" fontId="35" fillId="0" borderId="0" xfId="0" applyFont="1" applyBorder="1" applyAlignment="1">
      <alignment horizontal="left"/>
    </xf>
    <xf numFmtId="43" fontId="31" fillId="0" borderId="0" xfId="1" applyFont="1" applyBorder="1"/>
    <xf numFmtId="43" fontId="31" fillId="0" borderId="2" xfId="1" applyFont="1" applyBorder="1"/>
    <xf numFmtId="0" fontId="12" fillId="0" borderId="0" xfId="0" quotePrefix="1" applyFont="1" applyBorder="1" applyAlignment="1">
      <alignment horizontal="justify" vertical="top" wrapText="1"/>
    </xf>
    <xf numFmtId="0" fontId="2" fillId="0" borderId="0" xfId="0" applyFont="1" applyFill="1" applyBorder="1" applyAlignment="1">
      <alignment vertical="top" wrapText="1"/>
    </xf>
    <xf numFmtId="0" fontId="7" fillId="0" borderId="0" xfId="0" applyFont="1" applyBorder="1" applyAlignment="1">
      <alignment wrapText="1"/>
    </xf>
    <xf numFmtId="43" fontId="31" fillId="0" borderId="0" xfId="1" applyFont="1"/>
    <xf numFmtId="43" fontId="12" fillId="0" borderId="2" xfId="1" applyFont="1" applyBorder="1"/>
    <xf numFmtId="0" fontId="12" fillId="0" borderId="0" xfId="0" applyNumberFormat="1" applyFont="1" applyFill="1" applyAlignment="1">
      <alignment horizontal="justify" vertical="top" wrapText="1"/>
    </xf>
    <xf numFmtId="0" fontId="7" fillId="0" borderId="8" xfId="0" applyFont="1" applyBorder="1" applyAlignment="1">
      <alignment horizontal="left" vertical="top"/>
    </xf>
    <xf numFmtId="0" fontId="7" fillId="0" borderId="4" xfId="0" applyFont="1" applyBorder="1" applyAlignment="1">
      <alignment horizontal="left" vertical="top"/>
    </xf>
    <xf numFmtId="43" fontId="12" fillId="0" borderId="9" xfId="1" applyFont="1" applyBorder="1"/>
    <xf numFmtId="0" fontId="36" fillId="0" borderId="0" xfId="0" applyFont="1" applyAlignment="1">
      <alignment horizontal="justify" vertical="top" wrapText="1"/>
    </xf>
    <xf numFmtId="0" fontId="12" fillId="0" borderId="0" xfId="0" applyFont="1" applyBorder="1" applyAlignment="1">
      <alignment horizontal="center"/>
    </xf>
    <xf numFmtId="0" fontId="37" fillId="0" borderId="0" xfId="0" applyFont="1" applyAlignment="1">
      <alignment horizontal="left" vertical="center" indent="1"/>
    </xf>
    <xf numFmtId="0" fontId="7" fillId="0" borderId="4" xfId="0" applyFont="1" applyBorder="1" applyAlignment="1">
      <alignment horizontal="center"/>
    </xf>
    <xf numFmtId="0" fontId="12" fillId="0" borderId="4" xfId="0" applyFont="1" applyBorder="1" applyAlignment="1">
      <alignment horizontal="center"/>
    </xf>
    <xf numFmtId="14" fontId="6" fillId="2" borderId="13" xfId="0" applyNumberFormat="1" applyFont="1" applyFill="1" applyBorder="1" applyAlignment="1">
      <alignment horizontal="left" vertical="top"/>
    </xf>
    <xf numFmtId="0" fontId="6" fillId="0" borderId="0" xfId="0" applyFont="1" applyAlignment="1">
      <alignment horizontal="left" vertical="top" wrapText="1"/>
    </xf>
    <xf numFmtId="0" fontId="2" fillId="0" borderId="0" xfId="0" applyNumberFormat="1" applyFont="1" applyFill="1" applyBorder="1" applyAlignment="1">
      <alignment vertical="top" wrapText="1"/>
    </xf>
    <xf numFmtId="0" fontId="9" fillId="0" borderId="0" xfId="0" applyNumberFormat="1" applyFont="1" applyFill="1" applyBorder="1" applyAlignment="1">
      <alignment wrapText="1"/>
    </xf>
    <xf numFmtId="0" fontId="9" fillId="0" borderId="0" xfId="0" applyNumberFormat="1" applyFont="1" applyFill="1" applyBorder="1" applyAlignment="1">
      <alignment vertical="top" wrapText="1"/>
    </xf>
    <xf numFmtId="49" fontId="30" fillId="0" borderId="0" xfId="0" applyNumberFormat="1" applyFont="1" applyBorder="1" applyAlignment="1">
      <alignment horizontal="left" vertical="center" wrapText="1"/>
    </xf>
    <xf numFmtId="49" fontId="30" fillId="0" borderId="2" xfId="0" applyNumberFormat="1" applyFont="1" applyBorder="1" applyAlignment="1">
      <alignment horizontal="left" vertical="center" wrapText="1"/>
    </xf>
    <xf numFmtId="0" fontId="6" fillId="4" borderId="10" xfId="0" applyFont="1" applyFill="1" applyBorder="1" applyAlignment="1">
      <alignment horizontal="left" vertical="top"/>
    </xf>
    <xf numFmtId="0" fontId="6" fillId="4" borderId="0" xfId="0" applyFont="1" applyFill="1" applyBorder="1" applyAlignment="1">
      <alignment horizontal="left" vertical="top"/>
    </xf>
    <xf numFmtId="0" fontId="6" fillId="4" borderId="0" xfId="0" applyFont="1" applyFill="1" applyBorder="1" applyAlignment="1">
      <alignment horizontal="justify" wrapText="1"/>
    </xf>
    <xf numFmtId="0" fontId="6" fillId="4" borderId="8" xfId="0" applyFont="1" applyFill="1" applyBorder="1" applyAlignment="1">
      <alignment horizontal="left" vertical="top"/>
    </xf>
    <xf numFmtId="0" fontId="6" fillId="4" borderId="4" xfId="0" applyFont="1" applyFill="1" applyBorder="1" applyAlignment="1">
      <alignment horizontal="left" vertical="top"/>
    </xf>
    <xf numFmtId="0" fontId="3" fillId="4" borderId="4" xfId="0" applyFont="1" applyFill="1" applyBorder="1" applyAlignment="1">
      <alignment wrapText="1"/>
    </xf>
    <xf numFmtId="0" fontId="3" fillId="0" borderId="0" xfId="0" applyFont="1" applyBorder="1" applyAlignment="1">
      <alignment horizontal="justify" wrapText="1"/>
    </xf>
    <xf numFmtId="0" fontId="6" fillId="4" borderId="16" xfId="0" applyFont="1" applyFill="1" applyBorder="1" applyAlignment="1">
      <alignment horizontal="left" vertical="top"/>
    </xf>
    <xf numFmtId="0" fontId="6" fillId="4" borderId="17" xfId="0" applyFont="1" applyFill="1" applyBorder="1" applyAlignment="1">
      <alignment horizontal="left" vertical="top"/>
    </xf>
    <xf numFmtId="0" fontId="3" fillId="4" borderId="17" xfId="0" applyFont="1" applyFill="1" applyBorder="1" applyAlignment="1">
      <alignment wrapText="1"/>
    </xf>
    <xf numFmtId="0" fontId="6" fillId="4" borderId="17" xfId="0" applyFont="1" applyFill="1" applyBorder="1" applyAlignment="1">
      <alignment horizontal="center"/>
    </xf>
    <xf numFmtId="0" fontId="10" fillId="4" borderId="17" xfId="0" applyFont="1" applyFill="1" applyBorder="1"/>
    <xf numFmtId="0" fontId="10" fillId="4" borderId="18" xfId="0" applyFont="1" applyFill="1" applyBorder="1"/>
    <xf numFmtId="0" fontId="3" fillId="0" borderId="0" xfId="0" applyFont="1" applyBorder="1" applyAlignment="1">
      <alignment horizontal="justify" vertical="center" wrapText="1"/>
    </xf>
    <xf numFmtId="43" fontId="11" fillId="0" borderId="0" xfId="1" applyFont="1" applyFill="1" applyBorder="1"/>
    <xf numFmtId="0" fontId="3" fillId="0" borderId="0" xfId="0" applyFont="1" applyBorder="1" applyAlignment="1">
      <alignment horizontal="justify" vertical="top" wrapText="1"/>
    </xf>
    <xf numFmtId="0" fontId="3" fillId="0" borderId="0" xfId="0" applyFont="1" applyBorder="1" applyAlignment="1">
      <alignment horizontal="justify"/>
    </xf>
    <xf numFmtId="0" fontId="7" fillId="0" borderId="4" xfId="0" applyFont="1" applyBorder="1" applyAlignment="1">
      <alignment vertical="top"/>
    </xf>
    <xf numFmtId="43" fontId="7" fillId="0" borderId="9" xfId="1" applyFont="1" applyBorder="1"/>
    <xf numFmtId="0" fontId="3" fillId="0" borderId="5" xfId="0" applyFont="1" applyBorder="1" applyAlignment="1">
      <alignment vertical="top"/>
    </xf>
    <xf numFmtId="0" fontId="6" fillId="0" borderId="0" xfId="0" applyFont="1" applyAlignment="1">
      <alignment vertical="top"/>
    </xf>
    <xf numFmtId="0" fontId="6" fillId="0" borderId="5" xfId="0" applyFont="1" applyBorder="1" applyAlignment="1">
      <alignment vertical="top"/>
    </xf>
    <xf numFmtId="0" fontId="6" fillId="0" borderId="7" xfId="0" applyFont="1" applyBorder="1" applyAlignment="1">
      <alignment vertical="top"/>
    </xf>
    <xf numFmtId="0" fontId="6" fillId="0" borderId="0" xfId="0" applyFont="1" applyBorder="1" applyAlignment="1">
      <alignment vertical="top"/>
    </xf>
    <xf numFmtId="0" fontId="6" fillId="0" borderId="2" xfId="0" applyFont="1" applyBorder="1" applyAlignment="1">
      <alignment vertical="top"/>
    </xf>
    <xf numFmtId="0" fontId="3" fillId="0" borderId="0" xfId="0" applyFont="1" applyBorder="1" applyAlignment="1">
      <alignment vertical="top"/>
    </xf>
    <xf numFmtId="0" fontId="3" fillId="0" borderId="4" xfId="0" applyFont="1" applyBorder="1" applyAlignment="1">
      <alignment vertical="top"/>
    </xf>
    <xf numFmtId="0" fontId="6" fillId="0" borderId="4" xfId="0" applyFont="1" applyBorder="1" applyAlignment="1">
      <alignment vertical="top"/>
    </xf>
    <xf numFmtId="0" fontId="6" fillId="0" borderId="9" xfId="0" applyFont="1" applyBorder="1" applyAlignment="1">
      <alignment vertical="top"/>
    </xf>
    <xf numFmtId="0" fontId="6" fillId="2" borderId="5" xfId="0" applyFont="1" applyFill="1" applyBorder="1" applyAlignment="1">
      <alignment vertical="top"/>
    </xf>
    <xf numFmtId="0" fontId="6" fillId="2" borderId="7" xfId="0" applyFont="1" applyFill="1" applyBorder="1" applyAlignment="1">
      <alignment vertical="top"/>
    </xf>
    <xf numFmtId="0" fontId="3" fillId="2" borderId="0" xfId="0" applyFont="1" applyFill="1" applyBorder="1" applyAlignment="1">
      <alignment vertical="top"/>
    </xf>
    <xf numFmtId="0" fontId="3" fillId="2" borderId="1" xfId="0" applyFont="1" applyFill="1" applyBorder="1" applyAlignment="1">
      <alignment vertical="top"/>
    </xf>
    <xf numFmtId="43" fontId="6" fillId="0" borderId="0" xfId="1" applyFont="1" applyAlignment="1">
      <alignment vertical="top"/>
    </xf>
    <xf numFmtId="43" fontId="6" fillId="0" borderId="0" xfId="1" applyFont="1" applyBorder="1" applyAlignment="1">
      <alignment vertical="top"/>
    </xf>
    <xf numFmtId="43" fontId="6" fillId="0" borderId="2" xfId="1" applyFont="1" applyBorder="1" applyAlignment="1">
      <alignment vertical="top"/>
    </xf>
    <xf numFmtId="0" fontId="0" fillId="0" borderId="0" xfId="0" applyFont="1" applyAlignment="1">
      <alignment vertical="top"/>
    </xf>
    <xf numFmtId="43" fontId="6" fillId="0" borderId="9" xfId="1" applyFont="1" applyBorder="1" applyAlignment="1">
      <alignment vertical="top"/>
    </xf>
    <xf numFmtId="0" fontId="6" fillId="0" borderId="0" xfId="0" applyFont="1" applyAlignment="1">
      <alignment vertical="top" wrapText="1"/>
    </xf>
    <xf numFmtId="0" fontId="0" fillId="0" borderId="0" xfId="0" applyAlignment="1">
      <alignment vertical="top"/>
    </xf>
    <xf numFmtId="43" fontId="9" fillId="0" borderId="2" xfId="1" applyFont="1" applyBorder="1" applyAlignment="1">
      <alignment vertical="top"/>
    </xf>
    <xf numFmtId="43" fontId="9" fillId="0" borderId="0" xfId="1" applyFont="1" applyAlignment="1">
      <alignment vertical="top"/>
    </xf>
    <xf numFmtId="0" fontId="9" fillId="0" borderId="0" xfId="0" applyFont="1" applyAlignment="1">
      <alignment vertical="top"/>
    </xf>
    <xf numFmtId="0" fontId="17" fillId="0" borderId="0" xfId="0" applyFont="1" applyAlignment="1">
      <alignment vertical="top"/>
    </xf>
    <xf numFmtId="0" fontId="22" fillId="0" borderId="0" xfId="0" applyFont="1" applyAlignment="1">
      <alignment vertical="top"/>
    </xf>
    <xf numFmtId="0" fontId="31" fillId="0" borderId="0" xfId="0" applyFont="1" applyBorder="1" applyAlignment="1">
      <alignment vertical="top"/>
    </xf>
    <xf numFmtId="43" fontId="13" fillId="0" borderId="0" xfId="1" applyFont="1" applyAlignment="1">
      <alignment vertical="top"/>
    </xf>
    <xf numFmtId="0" fontId="13" fillId="0" borderId="0" xfId="0" applyFont="1" applyAlignment="1">
      <alignment vertical="top"/>
    </xf>
    <xf numFmtId="0" fontId="9" fillId="0" borderId="0" xfId="0" applyFont="1" applyBorder="1" applyAlignment="1">
      <alignment vertical="top" wrapText="1"/>
    </xf>
    <xf numFmtId="43" fontId="7" fillId="0" borderId="9" xfId="1" applyFont="1" applyBorder="1" applyAlignment="1">
      <alignment vertical="top"/>
    </xf>
    <xf numFmtId="43" fontId="7" fillId="0" borderId="0" xfId="1" applyFont="1" applyAlignment="1">
      <alignment vertical="top"/>
    </xf>
    <xf numFmtId="0" fontId="7" fillId="0" borderId="0" xfId="0" applyFont="1" applyAlignment="1">
      <alignment vertical="top"/>
    </xf>
    <xf numFmtId="0" fontId="37" fillId="0" borderId="0" xfId="0" applyFont="1" applyAlignment="1">
      <alignment vertical="top"/>
    </xf>
    <xf numFmtId="43" fontId="9" fillId="0" borderId="0" xfId="1" applyFont="1" applyBorder="1" applyAlignment="1">
      <alignment vertical="top"/>
    </xf>
    <xf numFmtId="43" fontId="8" fillId="0" borderId="0" xfId="1" applyFont="1" applyAlignment="1">
      <alignment vertical="top"/>
    </xf>
    <xf numFmtId="43" fontId="12" fillId="0" borderId="2" xfId="1" applyFont="1" applyBorder="1" applyAlignment="1">
      <alignment vertical="top"/>
    </xf>
    <xf numFmtId="43" fontId="7" fillId="0" borderId="2" xfId="1" applyFont="1" applyBorder="1" applyAlignment="1">
      <alignment vertical="top"/>
    </xf>
    <xf numFmtId="0" fontId="9" fillId="0" borderId="0" xfId="0" applyFont="1" applyBorder="1" applyAlignment="1">
      <alignment vertical="top"/>
    </xf>
    <xf numFmtId="49" fontId="6" fillId="0" borderId="0" xfId="0" applyNumberFormat="1" applyFont="1" applyAlignment="1">
      <alignment vertical="top"/>
    </xf>
    <xf numFmtId="49" fontId="6" fillId="0" borderId="6" xfId="0" applyNumberFormat="1" applyFont="1" applyBorder="1" applyAlignment="1">
      <alignment vertical="top"/>
    </xf>
    <xf numFmtId="0" fontId="6" fillId="0" borderId="10" xfId="0" applyFont="1" applyBorder="1" applyAlignment="1">
      <alignment vertical="top"/>
    </xf>
    <xf numFmtId="49" fontId="6" fillId="0" borderId="10" xfId="0" applyNumberFormat="1" applyFont="1" applyBorder="1" applyAlignment="1">
      <alignment vertical="top"/>
    </xf>
    <xf numFmtId="0" fontId="6" fillId="0" borderId="8" xfId="0" applyFont="1" applyBorder="1" applyAlignment="1">
      <alignment vertical="top"/>
    </xf>
    <xf numFmtId="0" fontId="6" fillId="2" borderId="6" xfId="0" applyFont="1" applyFill="1" applyBorder="1" applyAlignment="1">
      <alignment vertical="top"/>
    </xf>
    <xf numFmtId="0" fontId="3" fillId="2" borderId="10" xfId="0" applyFont="1" applyFill="1" applyBorder="1" applyAlignment="1">
      <alignment vertical="top"/>
    </xf>
    <xf numFmtId="0" fontId="2" fillId="2" borderId="0" xfId="0" applyNumberFormat="1" applyFont="1" applyFill="1" applyBorder="1" applyAlignment="1">
      <alignment vertical="top"/>
    </xf>
    <xf numFmtId="164" fontId="2" fillId="2" borderId="0" xfId="0" applyNumberFormat="1" applyFont="1" applyFill="1" applyBorder="1" applyAlignment="1">
      <alignment vertical="top"/>
    </xf>
    <xf numFmtId="2" fontId="2" fillId="2" borderId="0" xfId="0" applyNumberFormat="1" applyFont="1" applyFill="1" applyBorder="1" applyAlignment="1">
      <alignment vertical="top"/>
    </xf>
    <xf numFmtId="4" fontId="2" fillId="2" borderId="2" xfId="0" applyNumberFormat="1" applyFont="1" applyFill="1" applyBorder="1" applyAlignment="1">
      <alignment vertical="top"/>
    </xf>
    <xf numFmtId="0" fontId="3" fillId="2" borderId="11" xfId="0" applyFont="1" applyFill="1" applyBorder="1" applyAlignment="1">
      <alignment vertical="top"/>
    </xf>
    <xf numFmtId="0" fontId="2" fillId="2" borderId="1" xfId="0" applyNumberFormat="1" applyFont="1" applyFill="1" applyBorder="1" applyAlignment="1">
      <alignment vertical="top"/>
    </xf>
    <xf numFmtId="164" fontId="2" fillId="2" borderId="1" xfId="0" applyNumberFormat="1" applyFont="1" applyFill="1" applyBorder="1" applyAlignment="1">
      <alignment vertical="top"/>
    </xf>
    <xf numFmtId="2" fontId="2" fillId="2" borderId="1" xfId="0" applyNumberFormat="1" applyFont="1" applyFill="1" applyBorder="1" applyAlignment="1">
      <alignment vertical="top"/>
    </xf>
    <xf numFmtId="4" fontId="2" fillId="2" borderId="3" xfId="0" applyNumberFormat="1" applyFont="1" applyFill="1" applyBorder="1" applyAlignment="1">
      <alignment vertical="top"/>
    </xf>
    <xf numFmtId="0" fontId="15" fillId="0" borderId="0" xfId="0" applyFont="1" applyBorder="1" applyAlignment="1">
      <alignment vertical="top"/>
    </xf>
    <xf numFmtId="0" fontId="12" fillId="0" borderId="0" xfId="0" applyFont="1" applyBorder="1" applyAlignment="1">
      <alignment vertical="top" wrapText="1"/>
    </xf>
    <xf numFmtId="0" fontId="15" fillId="0" borderId="4" xfId="0" applyFont="1" applyBorder="1" applyAlignment="1">
      <alignment vertical="top"/>
    </xf>
    <xf numFmtId="0" fontId="12" fillId="0" borderId="0" xfId="0" applyNumberFormat="1" applyFont="1" applyBorder="1" applyAlignment="1">
      <alignment vertical="top" wrapText="1"/>
    </xf>
    <xf numFmtId="0" fontId="9" fillId="0" borderId="10" xfId="0" applyFont="1" applyBorder="1" applyAlignment="1">
      <alignment vertical="top"/>
    </xf>
    <xf numFmtId="0" fontId="16" fillId="0" borderId="0" xfId="0" applyFont="1" applyBorder="1" applyAlignment="1">
      <alignment vertical="top"/>
    </xf>
    <xf numFmtId="0" fontId="13" fillId="0" borderId="10" xfId="0" applyFont="1" applyBorder="1" applyAlignment="1">
      <alignment vertical="top"/>
    </xf>
    <xf numFmtId="0" fontId="9" fillId="0" borderId="8" xfId="0" applyFont="1" applyBorder="1" applyAlignment="1">
      <alignment vertical="top"/>
    </xf>
    <xf numFmtId="0" fontId="9" fillId="0" borderId="4" xfId="0" applyFont="1" applyBorder="1" applyAlignment="1">
      <alignment vertical="top"/>
    </xf>
    <xf numFmtId="0" fontId="16" fillId="0" borderId="4" xfId="0" applyFont="1" applyBorder="1" applyAlignment="1">
      <alignment vertical="top"/>
    </xf>
    <xf numFmtId="0" fontId="7" fillId="0" borderId="8" xfId="0" applyFont="1" applyBorder="1" applyAlignment="1">
      <alignment vertical="top"/>
    </xf>
    <xf numFmtId="0" fontId="7" fillId="0" borderId="10" xfId="0" applyFont="1" applyBorder="1" applyAlignment="1">
      <alignment vertical="top"/>
    </xf>
    <xf numFmtId="0" fontId="12" fillId="0" borderId="4" xfId="0" applyNumberFormat="1" applyFont="1" applyFill="1" applyBorder="1" applyAlignment="1">
      <alignment vertical="top" wrapText="1"/>
    </xf>
    <xf numFmtId="0" fontId="7" fillId="0" borderId="0" xfId="0" applyFont="1" applyBorder="1" applyAlignment="1">
      <alignment vertical="top" wrapText="1"/>
    </xf>
    <xf numFmtId="0" fontId="9" fillId="0" borderId="4" xfId="0" applyNumberFormat="1" applyFont="1" applyFill="1" applyBorder="1" applyAlignment="1">
      <alignment vertical="top" wrapText="1"/>
    </xf>
    <xf numFmtId="0" fontId="13" fillId="0" borderId="0" xfId="0" applyFont="1" applyBorder="1" applyAlignment="1">
      <alignment vertical="top" wrapText="1"/>
    </xf>
    <xf numFmtId="0" fontId="30" fillId="0" borderId="0" xfId="0" applyNumberFormat="1" applyFont="1" applyFill="1" applyBorder="1" applyAlignment="1">
      <alignment vertical="top" wrapText="1"/>
    </xf>
    <xf numFmtId="0" fontId="31" fillId="0" borderId="0" xfId="0" applyFont="1" applyBorder="1" applyAlignment="1">
      <alignment vertical="top" wrapText="1"/>
    </xf>
    <xf numFmtId="0" fontId="6" fillId="0" borderId="4" xfId="0" applyFont="1" applyBorder="1" applyAlignment="1">
      <alignment vertical="top" wrapText="1"/>
    </xf>
    <xf numFmtId="0" fontId="9" fillId="0" borderId="4" xfId="0" applyFont="1" applyBorder="1" applyAlignment="1">
      <alignment vertical="top" wrapText="1"/>
    </xf>
    <xf numFmtId="9" fontId="15" fillId="0" borderId="4" xfId="0" applyNumberFormat="1" applyFont="1" applyBorder="1" applyAlignment="1">
      <alignment vertical="top"/>
    </xf>
    <xf numFmtId="0" fontId="6" fillId="0" borderId="11" xfId="0" applyFont="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0" fontId="15" fillId="0" borderId="1" xfId="0" applyFont="1" applyBorder="1" applyAlignment="1">
      <alignment vertical="top"/>
    </xf>
    <xf numFmtId="9" fontId="15" fillId="0" borderId="1" xfId="0" applyNumberFormat="1" applyFont="1" applyBorder="1" applyAlignment="1">
      <alignment vertical="top"/>
    </xf>
    <xf numFmtId="0" fontId="6" fillId="3" borderId="8" xfId="0" applyFont="1" applyFill="1" applyBorder="1" applyAlignment="1">
      <alignment vertical="top"/>
    </xf>
    <xf numFmtId="0" fontId="6" fillId="3" borderId="4" xfId="0" applyFont="1" applyFill="1" applyBorder="1" applyAlignment="1">
      <alignment vertical="top"/>
    </xf>
    <xf numFmtId="0" fontId="9" fillId="0" borderId="0" xfId="0" applyNumberFormat="1" applyFont="1" applyFill="1" applyAlignment="1">
      <alignment vertical="top" wrapText="1"/>
    </xf>
    <xf numFmtId="43" fontId="7" fillId="0" borderId="3" xfId="1" applyFont="1" applyBorder="1"/>
    <xf numFmtId="0" fontId="7" fillId="3" borderId="4" xfId="0" applyFont="1" applyFill="1" applyBorder="1" applyAlignment="1">
      <alignment horizontal="center"/>
    </xf>
    <xf numFmtId="43" fontId="38" fillId="3" borderId="9" xfId="1" applyFont="1" applyFill="1" applyBorder="1"/>
    <xf numFmtId="0" fontId="7" fillId="0" borderId="2" xfId="0" applyFont="1" applyBorder="1"/>
    <xf numFmtId="0" fontId="7" fillId="0" borderId="5" xfId="0" applyFont="1" applyBorder="1" applyAlignment="1">
      <alignment horizontal="center"/>
    </xf>
    <xf numFmtId="0" fontId="7" fillId="0" borderId="7" xfId="0" applyFont="1" applyBorder="1"/>
    <xf numFmtId="43" fontId="12" fillId="0" borderId="2" xfId="1" applyFont="1" applyBorder="1" applyAlignment="1">
      <alignment vertical="center"/>
    </xf>
    <xf numFmtId="0" fontId="7" fillId="0" borderId="0" xfId="0" applyFont="1" applyFill="1" applyBorder="1" applyAlignment="1">
      <alignment horizontal="center"/>
    </xf>
    <xf numFmtId="43" fontId="7" fillId="0" borderId="2" xfId="1" applyFont="1" applyFill="1" applyBorder="1"/>
    <xf numFmtId="43" fontId="12" fillId="0" borderId="9" xfId="1" applyFont="1" applyFill="1" applyBorder="1"/>
    <xf numFmtId="43" fontId="7" fillId="0" borderId="9" xfId="1" applyFont="1" applyFill="1" applyBorder="1"/>
    <xf numFmtId="43" fontId="7" fillId="0" borderId="3" xfId="1" applyFont="1" applyFill="1" applyBorder="1"/>
    <xf numFmtId="0" fontId="7" fillId="0" borderId="0" xfId="0" applyFont="1" applyAlignment="1">
      <alignment horizontal="center"/>
    </xf>
    <xf numFmtId="0" fontId="7" fillId="2" borderId="14" xfId="0" applyFont="1" applyFill="1" applyBorder="1" applyAlignment="1">
      <alignment horizontal="center"/>
    </xf>
    <xf numFmtId="0" fontId="7" fillId="2" borderId="14" xfId="0" applyFont="1" applyFill="1" applyBorder="1"/>
    <xf numFmtId="0" fontId="7" fillId="2" borderId="15" xfId="0" applyFont="1" applyFill="1" applyBorder="1"/>
    <xf numFmtId="0" fontId="7" fillId="0" borderId="9" xfId="0" applyFont="1" applyBorder="1"/>
    <xf numFmtId="0" fontId="7" fillId="2" borderId="5" xfId="0" applyFont="1" applyFill="1" applyBorder="1" applyAlignment="1">
      <alignment horizontal="center"/>
    </xf>
    <xf numFmtId="0" fontId="7" fillId="2" borderId="7" xfId="0" applyFont="1" applyFill="1" applyBorder="1"/>
    <xf numFmtId="0" fontId="16" fillId="2" borderId="0" xfId="0" applyNumberFormat="1" applyFont="1" applyFill="1" applyBorder="1" applyAlignment="1">
      <alignment horizontal="center"/>
    </xf>
    <xf numFmtId="164" fontId="16" fillId="2" borderId="0" xfId="0" applyNumberFormat="1" applyFont="1" applyFill="1" applyBorder="1" applyAlignment="1">
      <alignment horizontal="center"/>
    </xf>
    <xf numFmtId="4" fontId="16" fillId="2" borderId="2" xfId="0" applyNumberFormat="1" applyFont="1" applyFill="1" applyBorder="1" applyAlignment="1">
      <alignment horizontal="center"/>
    </xf>
    <xf numFmtId="0" fontId="16" fillId="2" borderId="1" xfId="0" applyNumberFormat="1" applyFont="1" applyFill="1" applyBorder="1" applyAlignment="1">
      <alignment horizontal="center"/>
    </xf>
    <xf numFmtId="164" fontId="16" fillId="2" borderId="1" xfId="0" applyNumberFormat="1" applyFont="1" applyFill="1" applyBorder="1" applyAlignment="1">
      <alignment horizontal="center"/>
    </xf>
    <xf numFmtId="4" fontId="16" fillId="2" borderId="3" xfId="0" applyNumberFormat="1" applyFont="1" applyFill="1" applyBorder="1" applyAlignment="1">
      <alignment horizontal="center"/>
    </xf>
    <xf numFmtId="43" fontId="9" fillId="2" borderId="14" xfId="1" applyFont="1" applyFill="1" applyBorder="1"/>
    <xf numFmtId="43" fontId="9" fillId="2" borderId="15" xfId="1" applyFont="1" applyFill="1" applyBorder="1"/>
    <xf numFmtId="0" fontId="3" fillId="0" borderId="5" xfId="0" applyFont="1" applyBorder="1" applyAlignment="1">
      <alignment wrapText="1"/>
    </xf>
    <xf numFmtId="43" fontId="12" fillId="0" borderId="3" xfId="1" applyFont="1" applyBorder="1"/>
    <xf numFmtId="43" fontId="39" fillId="3" borderId="9" xfId="1" applyFont="1" applyFill="1" applyBorder="1"/>
    <xf numFmtId="43" fontId="12" fillId="0" borderId="0" xfId="1" applyFont="1"/>
    <xf numFmtId="49" fontId="6" fillId="0" borderId="0" xfId="0" applyNumberFormat="1" applyFont="1" applyBorder="1" applyAlignment="1">
      <alignment horizontal="left" wrapText="1"/>
    </xf>
    <xf numFmtId="0" fontId="4" fillId="3" borderId="4" xfId="0" applyFont="1" applyFill="1" applyBorder="1" applyAlignment="1">
      <alignment horizontal="right"/>
    </xf>
    <xf numFmtId="0" fontId="6" fillId="3" borderId="16" xfId="0" applyFont="1" applyFill="1" applyBorder="1" applyAlignment="1">
      <alignment vertical="top"/>
    </xf>
    <xf numFmtId="0" fontId="6" fillId="3" borderId="17" xfId="0" applyFont="1" applyFill="1" applyBorder="1" applyAlignment="1">
      <alignment vertical="top"/>
    </xf>
    <xf numFmtId="0" fontId="6" fillId="3" borderId="13" xfId="0" applyFont="1" applyFill="1" applyBorder="1" applyAlignment="1">
      <alignment horizontal="left" vertical="top"/>
    </xf>
    <xf numFmtId="0" fontId="6" fillId="3" borderId="14" xfId="0" applyFont="1" applyFill="1" applyBorder="1" applyAlignment="1">
      <alignment horizontal="left" vertical="top"/>
    </xf>
    <xf numFmtId="0" fontId="15" fillId="3" borderId="14" xfId="0" applyFont="1" applyFill="1" applyBorder="1" applyAlignment="1">
      <alignment horizontal="justify"/>
    </xf>
    <xf numFmtId="0" fontId="6" fillId="3" borderId="14" xfId="0" applyFont="1" applyFill="1" applyBorder="1" applyAlignment="1">
      <alignment horizontal="justify"/>
    </xf>
    <xf numFmtId="0" fontId="6" fillId="3" borderId="14" xfId="0" applyFont="1" applyFill="1" applyBorder="1" applyAlignment="1">
      <alignment horizontal="center"/>
    </xf>
    <xf numFmtId="0" fontId="4" fillId="3" borderId="14" xfId="0" applyFont="1" applyFill="1" applyBorder="1" applyAlignment="1">
      <alignment horizontal="right"/>
    </xf>
    <xf numFmtId="43" fontId="4" fillId="3" borderId="15" xfId="1" applyFont="1" applyFill="1" applyBorder="1"/>
    <xf numFmtId="43" fontId="12" fillId="0" borderId="9" xfId="1" applyFont="1" applyFill="1" applyBorder="1" applyAlignment="1">
      <alignment wrapText="1"/>
    </xf>
    <xf numFmtId="0" fontId="31" fillId="0" borderId="0" xfId="0" applyFont="1" applyBorder="1" applyAlignment="1">
      <alignment horizontal="center"/>
    </xf>
    <xf numFmtId="0" fontId="38" fillId="3" borderId="4" xfId="0" applyFont="1" applyFill="1" applyBorder="1" applyAlignment="1">
      <alignment horizontal="right"/>
    </xf>
    <xf numFmtId="43" fontId="7" fillId="0" borderId="0" xfId="0" applyNumberFormat="1" applyFont="1"/>
    <xf numFmtId="0" fontId="7" fillId="3" borderId="4" xfId="0" applyFont="1" applyFill="1" applyBorder="1" applyAlignment="1">
      <alignment vertical="top"/>
    </xf>
    <xf numFmtId="0" fontId="38" fillId="3" borderId="4" xfId="0" applyFont="1" applyFill="1" applyBorder="1" applyAlignment="1">
      <alignment horizontal="right" vertical="top"/>
    </xf>
    <xf numFmtId="43" fontId="38" fillId="3" borderId="9" xfId="1" applyFont="1" applyFill="1" applyBorder="1" applyAlignment="1">
      <alignment vertical="top"/>
    </xf>
    <xf numFmtId="0" fontId="7" fillId="3" borderId="14" xfId="0" applyFont="1" applyFill="1" applyBorder="1" applyAlignment="1">
      <alignment horizontal="justify"/>
    </xf>
    <xf numFmtId="0" fontId="7" fillId="3" borderId="14" xfId="0" applyFont="1" applyFill="1" applyBorder="1" applyAlignment="1">
      <alignment horizontal="center"/>
    </xf>
    <xf numFmtId="0" fontId="38" fillId="3" borderId="14" xfId="0" applyFont="1" applyFill="1" applyBorder="1" applyAlignment="1">
      <alignment horizontal="right"/>
    </xf>
    <xf numFmtId="43" fontId="38" fillId="3" borderId="15" xfId="1" applyFont="1" applyFill="1" applyBorder="1"/>
    <xf numFmtId="0" fontId="7" fillId="3" borderId="4" xfId="0" applyFont="1" applyFill="1" applyBorder="1" applyAlignment="1">
      <alignment horizontal="justify"/>
    </xf>
    <xf numFmtId="43" fontId="31" fillId="0" borderId="2" xfId="1" applyFont="1" applyBorder="1" applyAlignment="1">
      <alignment vertical="top"/>
    </xf>
    <xf numFmtId="43" fontId="12" fillId="0" borderId="9" xfId="1" applyFont="1" applyBorder="1" applyAlignment="1">
      <alignment vertical="top"/>
    </xf>
    <xf numFmtId="0" fontId="7" fillId="3" borderId="17" xfId="0" applyFont="1" applyFill="1" applyBorder="1" applyAlignment="1">
      <alignment vertical="top"/>
    </xf>
    <xf numFmtId="43" fontId="38" fillId="3" borderId="18" xfId="1" applyFont="1" applyFill="1" applyBorder="1" applyAlignment="1">
      <alignment vertical="top"/>
    </xf>
    <xf numFmtId="43" fontId="7" fillId="0" borderId="3" xfId="1" applyNumberFormat="1" applyFont="1" applyBorder="1" applyAlignment="1">
      <alignment vertical="top"/>
    </xf>
    <xf numFmtId="0" fontId="7" fillId="4" borderId="4" xfId="0" applyFont="1" applyFill="1" applyBorder="1" applyAlignment="1">
      <alignment horizontal="center"/>
    </xf>
    <xf numFmtId="0" fontId="44" fillId="4" borderId="9" xfId="0" applyFont="1" applyFill="1" applyBorder="1"/>
    <xf numFmtId="0" fontId="7" fillId="4" borderId="0" xfId="0" applyFont="1" applyFill="1" applyBorder="1" applyAlignment="1">
      <alignment horizontal="center"/>
    </xf>
    <xf numFmtId="43" fontId="12" fillId="4" borderId="2" xfId="1" applyFont="1" applyFill="1" applyBorder="1"/>
    <xf numFmtId="0" fontId="9" fillId="0" borderId="11" xfId="0" applyFont="1" applyBorder="1" applyAlignment="1">
      <alignment horizontal="left" vertical="top"/>
    </xf>
    <xf numFmtId="0" fontId="9" fillId="0" borderId="1" xfId="0" applyFont="1" applyBorder="1" applyAlignment="1">
      <alignment horizontal="left" vertical="top"/>
    </xf>
    <xf numFmtId="0" fontId="12" fillId="0" borderId="1" xfId="0" applyNumberFormat="1" applyFont="1" applyFill="1" applyBorder="1" applyAlignment="1">
      <alignment horizontal="justify" vertical="top" wrapText="1"/>
    </xf>
    <xf numFmtId="0" fontId="16" fillId="0" borderId="1" xfId="0" applyFont="1" applyBorder="1" applyAlignment="1">
      <alignment horizontal="center"/>
    </xf>
    <xf numFmtId="0" fontId="6" fillId="0" borderId="0" xfId="0" applyFont="1" applyBorder="1" applyAlignment="1">
      <alignment horizontal="left" vertical="top" wrapText="1"/>
    </xf>
    <xf numFmtId="0" fontId="7" fillId="0" borderId="0" xfId="0" applyFont="1" applyBorder="1" applyAlignment="1">
      <alignment horizontal="justify" vertical="top"/>
    </xf>
    <xf numFmtId="0" fontId="7" fillId="0" borderId="4" xfId="0" applyFont="1" applyBorder="1" applyAlignment="1">
      <alignment horizontal="justify" vertical="top"/>
    </xf>
    <xf numFmtId="0" fontId="6" fillId="3" borderId="17" xfId="0" applyFont="1" applyFill="1" applyBorder="1" applyAlignment="1">
      <alignment horizontal="justify" vertical="top"/>
    </xf>
    <xf numFmtId="0" fontId="3" fillId="2" borderId="14" xfId="0" applyFont="1" applyFill="1" applyBorder="1" applyAlignment="1">
      <alignment horizontal="justify" vertical="top"/>
    </xf>
    <xf numFmtId="0" fontId="9" fillId="0" borderId="0" xfId="0" applyNumberFormat="1" applyFont="1" applyBorder="1" applyAlignment="1">
      <alignment horizontal="justify" vertical="top" wrapText="1"/>
    </xf>
    <xf numFmtId="0" fontId="12" fillId="0" borderId="0" xfId="0" applyFont="1" applyBorder="1" applyAlignment="1">
      <alignment horizontal="justify" vertical="top" wrapText="1"/>
    </xf>
    <xf numFmtId="0" fontId="12" fillId="0" borderId="0" xfId="0" applyNumberFormat="1" applyFont="1" applyBorder="1" applyAlignment="1">
      <alignment horizontal="justify" vertical="top" wrapText="1"/>
    </xf>
    <xf numFmtId="49" fontId="9" fillId="0" borderId="0" xfId="0" applyNumberFormat="1" applyFont="1" applyFill="1" applyBorder="1" applyAlignment="1">
      <alignment horizontal="justify" vertical="top" wrapText="1"/>
    </xf>
    <xf numFmtId="0" fontId="12" fillId="0" borderId="0" xfId="0" applyFont="1" applyBorder="1" applyAlignment="1">
      <alignment horizontal="justify" vertical="top"/>
    </xf>
    <xf numFmtId="0" fontId="9" fillId="0" borderId="4" xfId="0" applyFont="1" applyBorder="1" applyAlignment="1">
      <alignment horizontal="justify" vertical="top" wrapText="1"/>
    </xf>
    <xf numFmtId="9" fontId="15" fillId="0" borderId="0" xfId="0" applyNumberFormat="1" applyFont="1" applyBorder="1" applyAlignment="1">
      <alignment horizontal="center"/>
    </xf>
    <xf numFmtId="0" fontId="39" fillId="3" borderId="4" xfId="0" applyFont="1" applyFill="1" applyBorder="1" applyAlignment="1">
      <alignment horizontal="right"/>
    </xf>
    <xf numFmtId="43" fontId="39" fillId="3" borderId="18" xfId="1" applyFont="1" applyFill="1" applyBorder="1"/>
    <xf numFmtId="0" fontId="7" fillId="3" borderId="17" xfId="0" applyFont="1" applyFill="1" applyBorder="1" applyAlignment="1">
      <alignment horizontal="center"/>
    </xf>
    <xf numFmtId="0" fontId="45" fillId="0" borderId="0" xfId="0" applyFont="1" applyFill="1" applyBorder="1" applyAlignment="1">
      <alignment vertical="top" wrapText="1"/>
    </xf>
    <xf numFmtId="0" fontId="46" fillId="0" borderId="0" xfId="0" applyNumberFormat="1" applyFont="1" applyFill="1" applyBorder="1" applyAlignment="1">
      <alignment horizontal="left" vertical="top" wrapText="1"/>
    </xf>
    <xf numFmtId="0" fontId="47" fillId="0" borderId="0" xfId="0" applyNumberFormat="1" applyFont="1" applyFill="1" applyBorder="1" applyAlignment="1">
      <alignment horizontal="left" vertical="top" wrapText="1"/>
    </xf>
    <xf numFmtId="0" fontId="1" fillId="0" borderId="12" xfId="0" applyNumberFormat="1" applyFont="1" applyBorder="1" applyAlignment="1">
      <alignment vertical="top" wrapText="1"/>
    </xf>
    <xf numFmtId="0" fontId="12" fillId="0" borderId="0" xfId="0" applyNumberFormat="1" applyFont="1" applyFill="1" applyAlignment="1">
      <alignment vertical="top" wrapText="1"/>
    </xf>
    <xf numFmtId="14" fontId="13" fillId="2" borderId="13" xfId="0" applyNumberFormat="1" applyFont="1" applyFill="1" applyBorder="1" applyAlignment="1">
      <alignment horizontal="left" vertical="top"/>
    </xf>
    <xf numFmtId="0" fontId="13" fillId="2" borderId="14" xfId="0" applyFont="1" applyFill="1" applyBorder="1" applyAlignment="1">
      <alignment horizontal="left" vertical="top"/>
    </xf>
    <xf numFmtId="0" fontId="30" fillId="2" borderId="14" xfId="0" applyFont="1" applyFill="1" applyBorder="1"/>
    <xf numFmtId="0" fontId="13" fillId="2" borderId="14" xfId="0" applyFont="1" applyFill="1" applyBorder="1" applyAlignment="1">
      <alignment horizontal="center"/>
    </xf>
    <xf numFmtId="0" fontId="13" fillId="2" borderId="14" xfId="0" applyFont="1" applyFill="1" applyBorder="1"/>
    <xf numFmtId="0" fontId="13" fillId="2" borderId="15" xfId="0" applyFont="1" applyFill="1" applyBorder="1"/>
    <xf numFmtId="0" fontId="48" fillId="0" borderId="0" xfId="3" applyFont="1" applyAlignment="1">
      <alignment horizontal="left" vertical="top" wrapText="1"/>
    </xf>
    <xf numFmtId="0" fontId="6" fillId="0" borderId="0" xfId="0" applyFont="1" applyAlignment="1">
      <alignment horizontal="justify" wrapText="1"/>
    </xf>
    <xf numFmtId="0" fontId="15" fillId="0" borderId="0" xfId="0" applyFont="1" applyAlignment="1">
      <alignment wrapText="1"/>
    </xf>
    <xf numFmtId="0" fontId="7" fillId="0" borderId="0" xfId="0" applyFont="1" applyAlignment="1">
      <alignment horizontal="justify" wrapText="1"/>
    </xf>
    <xf numFmtId="49" fontId="12" fillId="0" borderId="0" xfId="3" applyNumberFormat="1" applyFont="1" applyBorder="1" applyAlignment="1">
      <alignment vertical="top" wrapText="1"/>
    </xf>
    <xf numFmtId="0" fontId="16" fillId="0" borderId="0" xfId="8" applyNumberFormat="1" applyFont="1" applyFill="1" applyBorder="1" applyAlignment="1" applyProtection="1">
      <alignment vertical="center"/>
    </xf>
    <xf numFmtId="0" fontId="12" fillId="0" borderId="0" xfId="8" applyNumberFormat="1" applyFont="1" applyFill="1" applyBorder="1" applyAlignment="1" applyProtection="1">
      <alignment vertical="center"/>
    </xf>
    <xf numFmtId="0" fontId="12" fillId="0" borderId="0" xfId="8" applyNumberFormat="1" applyFont="1" applyFill="1" applyBorder="1" applyAlignment="1" applyProtection="1">
      <alignment vertical="top" wrapText="1"/>
    </xf>
    <xf numFmtId="0" fontId="70" fillId="0" borderId="0" xfId="0" applyFont="1"/>
    <xf numFmtId="0" fontId="70" fillId="0" borderId="0" xfId="0" applyFont="1" applyAlignment="1">
      <alignment horizontal="left" vertical="top"/>
    </xf>
    <xf numFmtId="0" fontId="12" fillId="0" borderId="8" xfId="0" applyFont="1" applyBorder="1" applyAlignment="1">
      <alignment horizontal="left" vertical="top"/>
    </xf>
    <xf numFmtId="0" fontId="12" fillId="0" borderId="4" xfId="0" applyFont="1" applyBorder="1" applyAlignment="1">
      <alignment horizontal="left" vertical="top"/>
    </xf>
    <xf numFmtId="0" fontId="12" fillId="0" borderId="0" xfId="0" applyFont="1" applyAlignment="1">
      <alignment wrapText="1"/>
    </xf>
    <xf numFmtId="0" fontId="12" fillId="0" borderId="0" xfId="0" applyFont="1"/>
    <xf numFmtId="49" fontId="3" fillId="0" borderId="1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49" fontId="6" fillId="0" borderId="0" xfId="0" applyNumberFormat="1" applyFont="1" applyBorder="1" applyAlignment="1">
      <alignment vertical="top" wrapText="1"/>
    </xf>
    <xf numFmtId="49" fontId="6" fillId="0" borderId="2" xfId="0" applyNumberFormat="1" applyFont="1" applyBorder="1" applyAlignment="1">
      <alignment vertical="top" wrapText="1"/>
    </xf>
    <xf numFmtId="0" fontId="9" fillId="0" borderId="0" xfId="0" quotePrefix="1" applyNumberFormat="1" applyFont="1" applyFill="1" applyAlignment="1">
      <alignment horizontal="justify" vertical="top" wrapText="1"/>
    </xf>
    <xf numFmtId="0" fontId="2" fillId="0" borderId="0" xfId="0" applyFont="1" applyFill="1" applyBorder="1" applyAlignment="1">
      <alignment horizontal="justify" vertical="top" wrapText="1"/>
    </xf>
    <xf numFmtId="0" fontId="7" fillId="0" borderId="0" xfId="0" applyFont="1" applyFill="1" applyBorder="1" applyAlignment="1">
      <alignment horizontal="justify" vertical="top"/>
    </xf>
    <xf numFmtId="0" fontId="6" fillId="3" borderId="4" xfId="0" applyFont="1" applyFill="1" applyBorder="1" applyAlignment="1">
      <alignment horizontal="justify" vertical="top"/>
    </xf>
    <xf numFmtId="0" fontId="6" fillId="0" borderId="0" xfId="0" applyFont="1" applyAlignment="1">
      <alignment horizontal="justify" vertical="top"/>
    </xf>
    <xf numFmtId="0" fontId="12" fillId="0" borderId="4" xfId="0" applyFont="1" applyBorder="1" applyAlignment="1">
      <alignment horizontal="justify" vertical="top" wrapText="1"/>
    </xf>
    <xf numFmtId="0" fontId="6" fillId="0" borderId="5" xfId="0" applyFont="1" applyBorder="1" applyAlignment="1">
      <alignment vertical="top" wrapText="1"/>
    </xf>
    <xf numFmtId="0" fontId="72" fillId="0" borderId="0" xfId="0" applyFont="1" applyAlignment="1">
      <alignment vertical="top"/>
    </xf>
    <xf numFmtId="0" fontId="12" fillId="0" borderId="4" xfId="0" applyFont="1" applyBorder="1" applyAlignment="1">
      <alignment horizontal="justify" vertical="top"/>
    </xf>
    <xf numFmtId="0" fontId="9" fillId="0" borderId="10" xfId="0" applyFont="1" applyFill="1" applyBorder="1" applyAlignment="1">
      <alignment horizontal="left" vertical="top"/>
    </xf>
    <xf numFmtId="0" fontId="9" fillId="0" borderId="0" xfId="0" applyFont="1" applyFill="1" applyBorder="1" applyAlignment="1">
      <alignment wrapText="1"/>
    </xf>
    <xf numFmtId="0" fontId="16" fillId="0" borderId="0" xfId="0" applyFont="1" applyFill="1" applyBorder="1" applyAlignment="1">
      <alignment horizontal="center"/>
    </xf>
    <xf numFmtId="43" fontId="12" fillId="0" borderId="2" xfId="1" applyFont="1" applyFill="1" applyBorder="1"/>
    <xf numFmtId="0" fontId="20" fillId="0" borderId="0" xfId="0" applyFont="1" applyFill="1"/>
    <xf numFmtId="0" fontId="17" fillId="0" borderId="0" xfId="0" applyFont="1" applyFill="1" applyAlignment="1">
      <alignment horizontal="left" vertical="center" indent="1"/>
    </xf>
    <xf numFmtId="0" fontId="12" fillId="0" borderId="4" xfId="0" applyFont="1" applyFill="1" applyBorder="1"/>
    <xf numFmtId="0" fontId="7" fillId="0" borderId="4" xfId="0" applyFont="1" applyBorder="1" applyAlignment="1">
      <alignment vertical="top" wrapText="1"/>
    </xf>
    <xf numFmtId="0" fontId="12" fillId="0" borderId="0" xfId="0" applyFont="1" applyBorder="1" applyAlignment="1">
      <alignment wrapText="1"/>
    </xf>
    <xf numFmtId="0" fontId="15" fillId="2" borderId="14" xfId="0" applyFont="1" applyFill="1" applyBorder="1" applyAlignment="1">
      <alignment vertical="top" wrapText="1"/>
    </xf>
    <xf numFmtId="0" fontId="16" fillId="2" borderId="14" xfId="8" applyNumberFormat="1" applyFont="1" applyFill="1" applyBorder="1" applyAlignment="1" applyProtection="1">
      <alignment vertical="top"/>
    </xf>
    <xf numFmtId="0" fontId="70" fillId="0" borderId="10" xfId="0" applyFont="1" applyBorder="1" applyAlignment="1">
      <alignment horizontal="left" vertical="top"/>
    </xf>
    <xf numFmtId="0" fontId="70" fillId="0" borderId="2" xfId="0" applyFont="1" applyBorder="1"/>
    <xf numFmtId="0" fontId="70" fillId="2" borderId="13" xfId="0" applyFont="1" applyFill="1" applyBorder="1" applyAlignment="1">
      <alignment horizontal="left" vertical="top"/>
    </xf>
    <xf numFmtId="0" fontId="70" fillId="2" borderId="15" xfId="0" applyFont="1" applyFill="1" applyBorder="1"/>
    <xf numFmtId="0" fontId="71" fillId="0" borderId="0" xfId="3" applyFont="1" applyBorder="1" applyAlignment="1">
      <alignment horizontal="left" vertical="top" wrapText="1"/>
    </xf>
    <xf numFmtId="0" fontId="16" fillId="2" borderId="15" xfId="8" applyNumberFormat="1" applyFont="1" applyFill="1" applyBorder="1" applyAlignment="1" applyProtection="1">
      <alignment vertical="center"/>
    </xf>
    <xf numFmtId="0" fontId="12" fillId="0" borderId="2" xfId="8" applyNumberFormat="1" applyFont="1" applyFill="1" applyBorder="1" applyAlignment="1" applyProtection="1">
      <alignment vertical="center"/>
    </xf>
    <xf numFmtId="0" fontId="70" fillId="0" borderId="8" xfId="0" applyFont="1" applyBorder="1" applyAlignment="1">
      <alignment horizontal="left" vertical="top"/>
    </xf>
    <xf numFmtId="0" fontId="12" fillId="0" borderId="4" xfId="8" applyNumberFormat="1" applyFont="1" applyFill="1" applyBorder="1" applyAlignment="1" applyProtection="1">
      <alignment vertical="top"/>
    </xf>
    <xf numFmtId="0" fontId="12" fillId="0" borderId="9" xfId="8" applyNumberFormat="1" applyFont="1" applyFill="1" applyBorder="1" applyAlignment="1" applyProtection="1">
      <alignment vertical="center"/>
    </xf>
    <xf numFmtId="43" fontId="12" fillId="0" borderId="0" xfId="1" applyFont="1" applyBorder="1" applyProtection="1">
      <protection locked="0"/>
    </xf>
    <xf numFmtId="43" fontId="12" fillId="0" borderId="4" xfId="1" applyFont="1" applyBorder="1" applyProtection="1">
      <protection locked="0"/>
    </xf>
    <xf numFmtId="0" fontId="44" fillId="4" borderId="4" xfId="0" applyFont="1" applyFill="1" applyBorder="1" applyProtection="1">
      <protection locked="0"/>
    </xf>
    <xf numFmtId="43" fontId="12" fillId="4" borderId="0" xfId="1" applyFont="1" applyFill="1" applyBorder="1" applyProtection="1">
      <protection locked="0"/>
    </xf>
    <xf numFmtId="43" fontId="7" fillId="0" borderId="0" xfId="1" applyFont="1" applyFill="1" applyBorder="1" applyProtection="1">
      <protection locked="0"/>
    </xf>
    <xf numFmtId="43" fontId="7" fillId="0" borderId="4" xfId="1" applyFont="1" applyFill="1" applyBorder="1" applyProtection="1">
      <protection locked="0"/>
    </xf>
    <xf numFmtId="43" fontId="7" fillId="0" borderId="0" xfId="1" applyFont="1" applyBorder="1" applyProtection="1">
      <protection locked="0"/>
    </xf>
    <xf numFmtId="43" fontId="12" fillId="0" borderId="1" xfId="1" applyFont="1" applyBorder="1" applyProtection="1">
      <protection locked="0"/>
    </xf>
    <xf numFmtId="0" fontId="1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43" fontId="12" fillId="0" borderId="4" xfId="1" applyFont="1" applyBorder="1" applyAlignment="1" applyProtection="1">
      <alignment vertical="top"/>
      <protection locked="0"/>
    </xf>
    <xf numFmtId="43" fontId="9" fillId="0" borderId="0" xfId="1" applyFont="1" applyBorder="1" applyAlignment="1" applyProtection="1">
      <alignment vertical="top"/>
      <protection locked="0"/>
    </xf>
    <xf numFmtId="0" fontId="38" fillId="3" borderId="17" xfId="0" applyFont="1" applyFill="1" applyBorder="1" applyAlignment="1" applyProtection="1">
      <alignment horizontal="right" vertical="top"/>
      <protection locked="0"/>
    </xf>
    <xf numFmtId="43" fontId="7" fillId="0" borderId="0" xfId="1" applyFont="1" applyBorder="1" applyAlignment="1" applyProtection="1">
      <alignment vertical="top"/>
      <protection locked="0"/>
    </xf>
    <xf numFmtId="0" fontId="7" fillId="2" borderId="14" xfId="0" applyFont="1" applyFill="1" applyBorder="1" applyProtection="1">
      <protection locked="0"/>
    </xf>
    <xf numFmtId="43" fontId="7" fillId="0" borderId="4" xfId="1" applyFont="1" applyBorder="1" applyAlignment="1" applyProtection="1">
      <alignment vertical="top"/>
      <protection locked="0"/>
    </xf>
    <xf numFmtId="0" fontId="42" fillId="0" borderId="0" xfId="0" applyFont="1" applyBorder="1" applyAlignment="1" applyProtection="1">
      <alignment vertical="top"/>
      <protection locked="0"/>
    </xf>
    <xf numFmtId="0" fontId="43" fillId="0" borderId="0" xfId="0" applyFont="1" applyBorder="1" applyAlignment="1" applyProtection="1">
      <alignment vertical="top"/>
      <protection locked="0"/>
    </xf>
    <xf numFmtId="43" fontId="12" fillId="0" borderId="0" xfId="1" applyFont="1" applyBorder="1" applyAlignment="1" applyProtection="1">
      <alignment vertical="top"/>
      <protection locked="0"/>
    </xf>
    <xf numFmtId="43" fontId="31" fillId="0" borderId="0" xfId="1" applyFont="1" applyBorder="1" applyAlignment="1" applyProtection="1">
      <alignment vertical="top"/>
      <protection locked="0"/>
    </xf>
    <xf numFmtId="0" fontId="15" fillId="0" borderId="0" xfId="0" applyFont="1" applyBorder="1" applyAlignment="1" applyProtection="1">
      <alignment vertical="top"/>
      <protection locked="0"/>
    </xf>
    <xf numFmtId="43" fontId="7" fillId="0" borderId="1" xfId="1" applyFont="1" applyBorder="1" applyAlignment="1" applyProtection="1">
      <alignment vertical="top"/>
      <protection locked="0"/>
    </xf>
    <xf numFmtId="43" fontId="12" fillId="0" borderId="4" xfId="1" applyFont="1" applyFill="1" applyBorder="1" applyAlignment="1" applyProtection="1">
      <alignment wrapText="1"/>
      <protection locked="0"/>
    </xf>
    <xf numFmtId="43" fontId="7" fillId="0" borderId="4" xfId="1" applyFont="1" applyBorder="1" applyProtection="1">
      <protection locked="0"/>
    </xf>
    <xf numFmtId="43" fontId="31" fillId="0" borderId="0" xfId="1" applyFont="1" applyBorder="1" applyProtection="1">
      <protection locked="0"/>
    </xf>
    <xf numFmtId="0" fontId="38" fillId="3" borderId="4" xfId="0" applyFont="1" applyFill="1" applyBorder="1" applyAlignment="1" applyProtection="1">
      <alignment horizontal="right"/>
      <protection locked="0"/>
    </xf>
    <xf numFmtId="43" fontId="7" fillId="0" borderId="0" xfId="1" applyFont="1" applyProtection="1">
      <protection locked="0"/>
    </xf>
    <xf numFmtId="43" fontId="12" fillId="0" borderId="0" xfId="1" applyFont="1" applyFill="1" applyBorder="1" applyProtection="1">
      <protection locked="0"/>
    </xf>
    <xf numFmtId="43" fontId="12" fillId="0" borderId="4" xfId="1" applyFont="1" applyFill="1" applyBorder="1" applyProtection="1">
      <protection locked="0"/>
    </xf>
    <xf numFmtId="43" fontId="7" fillId="0" borderId="1" xfId="1" applyFont="1" applyFill="1" applyBorder="1" applyProtection="1">
      <protection locked="0"/>
    </xf>
    <xf numFmtId="0" fontId="7" fillId="0" borderId="0" xfId="0" applyFont="1" applyProtection="1">
      <protection locked="0"/>
    </xf>
    <xf numFmtId="43" fontId="6" fillId="0" borderId="0" xfId="1" applyFont="1" applyFill="1" applyBorder="1" applyProtection="1">
      <protection locked="0"/>
    </xf>
    <xf numFmtId="0" fontId="2" fillId="0" borderId="0" xfId="0" applyNumberFormat="1" applyFont="1" applyFill="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12" fillId="0" borderId="0" xfId="0" applyFont="1" applyBorder="1" applyAlignment="1" applyProtection="1">
      <alignment horizontal="justify" wrapText="1"/>
      <protection locked="0"/>
    </xf>
    <xf numFmtId="0" fontId="7" fillId="0" borderId="4" xfId="0" applyFont="1" applyBorder="1" applyProtection="1">
      <protection locked="0"/>
    </xf>
    <xf numFmtId="0" fontId="7" fillId="0" borderId="0" xfId="0" applyFont="1" applyFill="1" applyBorder="1" applyProtection="1">
      <protection locked="0"/>
    </xf>
    <xf numFmtId="0" fontId="7" fillId="0" borderId="4" xfId="0" applyFont="1" applyBorder="1" applyAlignment="1" applyProtection="1">
      <alignment wrapText="1"/>
      <protection locked="0"/>
    </xf>
    <xf numFmtId="0" fontId="9" fillId="0" borderId="0" xfId="0" applyFont="1" applyBorder="1" applyAlignment="1" applyProtection="1">
      <alignment horizontal="justify" vertical="top" wrapText="1"/>
      <protection locked="0"/>
    </xf>
    <xf numFmtId="0" fontId="12" fillId="0" borderId="0" xfId="0" applyFont="1" applyBorder="1" applyProtection="1">
      <protection locked="0"/>
    </xf>
    <xf numFmtId="0" fontId="12" fillId="0" borderId="4" xfId="0" applyFont="1" applyBorder="1" applyProtection="1">
      <protection locked="0"/>
    </xf>
    <xf numFmtId="0" fontId="6" fillId="0" borderId="0" xfId="0" applyFont="1" applyBorder="1" applyAlignment="1" applyProtection="1">
      <alignment horizontal="justify" wrapText="1"/>
      <protection locked="0"/>
    </xf>
    <xf numFmtId="0" fontId="12" fillId="0" borderId="4" xfId="0" applyFont="1" applyBorder="1" applyAlignment="1" applyProtection="1">
      <alignment horizontal="justify" wrapText="1"/>
      <protection locked="0"/>
    </xf>
    <xf numFmtId="0" fontId="7" fillId="0" borderId="0" xfId="0" applyFont="1" applyBorder="1" applyProtection="1">
      <protection locked="0"/>
    </xf>
    <xf numFmtId="0" fontId="2" fillId="0" borderId="0" xfId="0" applyNumberFormat="1"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7" fillId="0" borderId="0" xfId="0" applyFont="1" applyFill="1" applyBorder="1" applyAlignment="1" applyProtection="1">
      <alignment vertical="top"/>
      <protection locked="0"/>
    </xf>
    <xf numFmtId="0" fontId="3" fillId="0" borderId="0" xfId="0" applyFont="1" applyFill="1" applyBorder="1" applyAlignment="1" applyProtection="1">
      <alignment horizontal="justify" vertical="top"/>
      <protection locked="0"/>
    </xf>
    <xf numFmtId="0" fontId="6" fillId="0" borderId="4"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justify" vertical="top" wrapText="1"/>
      <protection locked="0"/>
    </xf>
    <xf numFmtId="0" fontId="6" fillId="3" borderId="4" xfId="0" applyFont="1" applyFill="1" applyBorder="1" applyAlignment="1" applyProtection="1">
      <alignment horizontal="justify"/>
      <protection locked="0"/>
    </xf>
    <xf numFmtId="0" fontId="6" fillId="0" borderId="0" xfId="0" applyFont="1" applyAlignment="1" applyProtection="1">
      <alignment horizontal="justify"/>
      <protection locked="0"/>
    </xf>
    <xf numFmtId="43" fontId="9" fillId="0" borderId="0" xfId="1" applyFont="1" applyBorder="1" applyProtection="1">
      <protection locked="0"/>
    </xf>
    <xf numFmtId="0" fontId="2" fillId="0" borderId="0" xfId="0" applyNumberFormat="1" applyFont="1" applyFill="1" applyAlignment="1" applyProtection="1">
      <alignment horizontal="justify" vertical="top" wrapText="1"/>
      <protection locked="0"/>
    </xf>
    <xf numFmtId="0" fontId="9" fillId="0" borderId="0" xfId="0" applyNumberFormat="1" applyFont="1" applyFill="1" applyAlignment="1" applyProtection="1">
      <alignment horizontal="left" vertical="top" wrapText="1"/>
      <protection locked="0"/>
    </xf>
    <xf numFmtId="0" fontId="12" fillId="0" borderId="4" xfId="0" applyNumberFormat="1" applyFont="1" applyFill="1" applyBorder="1" applyAlignment="1" applyProtection="1">
      <alignment horizontal="justify" vertical="top" wrapText="1"/>
      <protection locked="0"/>
    </xf>
    <xf numFmtId="0" fontId="9" fillId="0" borderId="0" xfId="0" applyFont="1" applyBorder="1" applyAlignment="1" applyProtection="1">
      <alignment wrapText="1"/>
      <protection locked="0"/>
    </xf>
    <xf numFmtId="0" fontId="6" fillId="0" borderId="0" xfId="0" applyFont="1" applyBorder="1" applyAlignment="1" applyProtection="1">
      <alignment wrapText="1"/>
      <protection locked="0"/>
    </xf>
    <xf numFmtId="0" fontId="2" fillId="0" borderId="0"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vertical="top" wrapText="1"/>
      <protection locked="0"/>
    </xf>
    <xf numFmtId="0" fontId="9" fillId="0" borderId="4" xfId="0" applyNumberFormat="1" applyFont="1" applyFill="1" applyBorder="1" applyAlignment="1" applyProtection="1">
      <alignment vertical="top" wrapText="1"/>
      <protection locked="0"/>
    </xf>
    <xf numFmtId="0" fontId="7" fillId="0" borderId="5" xfId="0" applyFont="1" applyBorder="1" applyProtection="1">
      <protection locked="0"/>
    </xf>
    <xf numFmtId="43" fontId="6" fillId="0" borderId="0" xfId="1" applyFont="1" applyBorder="1" applyProtection="1">
      <protection locked="0"/>
    </xf>
    <xf numFmtId="43" fontId="7" fillId="0" borderId="1" xfId="1" applyFont="1" applyBorder="1" applyProtection="1">
      <protection locked="0"/>
    </xf>
    <xf numFmtId="0" fontId="9" fillId="0" borderId="0" xfId="0" applyFont="1" applyBorder="1" applyAlignment="1" applyProtection="1">
      <alignment horizontal="justify" wrapText="1"/>
      <protection locked="0"/>
    </xf>
    <xf numFmtId="0" fontId="6" fillId="0" borderId="0" xfId="0" quotePrefix="1" applyFont="1" applyBorder="1" applyAlignment="1" applyProtection="1">
      <alignment horizontal="justify" vertical="top" wrapText="1"/>
      <protection locked="0"/>
    </xf>
    <xf numFmtId="0" fontId="9" fillId="0" borderId="4" xfId="0" applyFont="1" applyBorder="1" applyAlignment="1" applyProtection="1">
      <alignment horizontal="justify" wrapText="1"/>
      <protection locked="0"/>
    </xf>
    <xf numFmtId="0" fontId="12" fillId="0" borderId="0" xfId="0" applyNumberFormat="1" applyFont="1" applyFill="1" applyBorder="1" applyAlignment="1" applyProtection="1">
      <alignment horizontal="justify" vertical="top" wrapText="1"/>
      <protection locked="0"/>
    </xf>
    <xf numFmtId="0" fontId="6" fillId="0" borderId="5" xfId="0" applyFont="1" applyBorder="1" applyAlignment="1" applyProtection="1">
      <alignment wrapText="1"/>
      <protection locked="0"/>
    </xf>
    <xf numFmtId="0" fontId="2" fillId="0" borderId="0" xfId="0" applyNumberFormat="1" applyFont="1" applyFill="1" applyBorder="1" applyAlignment="1" applyProtection="1">
      <alignment horizontal="justify" vertical="top"/>
      <protection locked="0"/>
    </xf>
    <xf numFmtId="0" fontId="12" fillId="0" borderId="4" xfId="0" applyFont="1" applyBorder="1" applyAlignment="1" applyProtection="1">
      <alignment vertical="top" wrapText="1"/>
      <protection locked="0"/>
    </xf>
    <xf numFmtId="0" fontId="12" fillId="0" borderId="4" xfId="0" applyFont="1" applyBorder="1" applyAlignment="1" applyProtection="1">
      <alignment wrapText="1"/>
      <protection locked="0"/>
    </xf>
    <xf numFmtId="0" fontId="7" fillId="0" borderId="0" xfId="0" applyFont="1" applyBorder="1" applyAlignment="1" applyProtection="1">
      <alignment horizontal="justify" vertical="top" wrapText="1"/>
      <protection locked="0"/>
    </xf>
    <xf numFmtId="0" fontId="2" fillId="0" borderId="0" xfId="0" applyFont="1" applyBorder="1" applyAlignment="1" applyProtection="1">
      <alignment horizontal="justify" vertical="top"/>
      <protection locked="0"/>
    </xf>
    <xf numFmtId="0" fontId="9" fillId="0" borderId="0" xfId="0" applyFont="1" applyBorder="1" applyAlignment="1" applyProtection="1">
      <alignment horizontal="justify" vertical="top"/>
      <protection locked="0"/>
    </xf>
    <xf numFmtId="0" fontId="3" fillId="0" borderId="0" xfId="0" applyFont="1" applyBorder="1" applyAlignment="1" applyProtection="1">
      <alignment horizontal="justify" vertical="top"/>
      <protection locked="0"/>
    </xf>
    <xf numFmtId="0" fontId="6" fillId="0" borderId="4"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7" fillId="2" borderId="5" xfId="0" applyFont="1" applyFill="1" applyBorder="1" applyProtection="1">
      <protection locked="0"/>
    </xf>
    <xf numFmtId="2" fontId="16" fillId="2" borderId="0" xfId="0" applyNumberFormat="1" applyFont="1" applyFill="1" applyBorder="1" applyAlignment="1" applyProtection="1">
      <alignment horizontal="center"/>
      <protection locked="0"/>
    </xf>
    <xf numFmtId="2" fontId="16" fillId="2" borderId="1" xfId="0" applyNumberFormat="1" applyFont="1" applyFill="1" applyBorder="1" applyAlignment="1" applyProtection="1">
      <alignment horizontal="center"/>
      <protection locked="0"/>
    </xf>
    <xf numFmtId="43" fontId="12" fillId="0" borderId="0" xfId="1" applyFont="1" applyProtection="1">
      <protection locked="0"/>
    </xf>
    <xf numFmtId="43" fontId="6" fillId="0" borderId="0" xfId="1" applyFont="1" applyBorder="1" applyAlignment="1" applyProtection="1">
      <alignment vertical="top"/>
      <protection locked="0"/>
    </xf>
    <xf numFmtId="43" fontId="6" fillId="0" borderId="4" xfId="1" applyFont="1" applyBorder="1" applyAlignment="1" applyProtection="1">
      <alignment vertical="top"/>
      <protection locked="0"/>
    </xf>
    <xf numFmtId="0" fontId="7" fillId="0" borderId="0" xfId="0" applyFont="1" applyBorder="1" applyAlignment="1" applyProtection="1">
      <alignment wrapText="1"/>
      <protection locked="0"/>
    </xf>
    <xf numFmtId="0" fontId="7" fillId="0" borderId="0" xfId="0" applyFont="1" applyBorder="1" applyAlignment="1" applyProtection="1">
      <alignment vertical="top"/>
      <protection locked="0"/>
    </xf>
    <xf numFmtId="0" fontId="12" fillId="0" borderId="4" xfId="0" applyNumberFormat="1" applyFont="1" applyFill="1" applyBorder="1" applyAlignment="1" applyProtection="1">
      <alignment vertical="top" wrapText="1"/>
      <protection locked="0"/>
    </xf>
    <xf numFmtId="0" fontId="3" fillId="2" borderId="14" xfId="0" applyFont="1" applyFill="1" applyBorder="1" applyProtection="1">
      <protection locked="0"/>
    </xf>
    <xf numFmtId="0" fontId="3" fillId="0" borderId="4" xfId="0" applyFont="1" applyBorder="1" applyProtection="1">
      <protection locked="0"/>
    </xf>
    <xf numFmtId="0" fontId="6" fillId="2" borderId="5" xfId="0" applyFont="1" applyFill="1" applyBorder="1" applyProtection="1">
      <protection locked="0"/>
    </xf>
    <xf numFmtId="0" fontId="3" fillId="2" borderId="0" xfId="0" applyFont="1" applyFill="1" applyBorder="1" applyProtection="1">
      <protection locked="0"/>
    </xf>
    <xf numFmtId="0" fontId="3" fillId="2" borderId="1" xfId="0" applyFont="1" applyFill="1" applyBorder="1" applyProtection="1">
      <protection locked="0"/>
    </xf>
    <xf numFmtId="0" fontId="6" fillId="0" borderId="0" xfId="0" applyFont="1" applyBorder="1" applyAlignment="1" applyProtection="1">
      <alignment vertical="top" wrapText="1"/>
      <protection locked="0"/>
    </xf>
    <xf numFmtId="0" fontId="12" fillId="0" borderId="0" xfId="0" applyNumberFormat="1" applyFont="1" applyBorder="1" applyAlignment="1" applyProtection="1">
      <alignment vertical="top" wrapText="1"/>
      <protection locked="0"/>
    </xf>
    <xf numFmtId="0" fontId="7" fillId="0" borderId="4" xfId="0" applyFont="1" applyBorder="1" applyAlignment="1" applyProtection="1">
      <alignment vertical="top"/>
      <protection locked="0"/>
    </xf>
    <xf numFmtId="0" fontId="3" fillId="0" borderId="0" xfId="0" applyFont="1" applyBorder="1" applyAlignment="1" applyProtection="1">
      <alignment vertical="top"/>
      <protection locked="0"/>
    </xf>
    <xf numFmtId="0" fontId="6" fillId="0" borderId="4"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33" fillId="0" borderId="0" xfId="0" applyFont="1" applyBorder="1" applyAlignment="1" applyProtection="1">
      <alignment horizontal="justify" vertical="top" wrapText="1"/>
      <protection locked="0"/>
    </xf>
    <xf numFmtId="0" fontId="3" fillId="0" borderId="0" xfId="0" applyFont="1" applyBorder="1" applyAlignment="1" applyProtection="1">
      <alignment wrapText="1"/>
      <protection locked="0"/>
    </xf>
    <xf numFmtId="0" fontId="12" fillId="0" borderId="0" xfId="0" quotePrefix="1" applyFont="1" applyBorder="1" applyAlignment="1" applyProtection="1">
      <alignment horizontal="justify" wrapText="1"/>
      <protection locked="0"/>
    </xf>
    <xf numFmtId="0" fontId="7" fillId="0" borderId="4" xfId="0" applyFont="1" applyBorder="1" applyAlignment="1" applyProtection="1">
      <alignment horizontal="left" wrapText="1"/>
      <protection locked="0"/>
    </xf>
    <xf numFmtId="0" fontId="31" fillId="0" borderId="0" xfId="0" applyFont="1" applyBorder="1" applyProtection="1">
      <protection locked="0"/>
    </xf>
    <xf numFmtId="0" fontId="12" fillId="0" borderId="1" xfId="0" applyNumberFormat="1" applyFont="1" applyFill="1" applyBorder="1" applyAlignment="1" applyProtection="1">
      <alignment horizontal="justify" vertical="top" wrapText="1"/>
      <protection locked="0"/>
    </xf>
    <xf numFmtId="0" fontId="13" fillId="0" borderId="0" xfId="0" applyNumberFormat="1" applyFont="1" applyFill="1" applyBorder="1" applyAlignment="1" applyProtection="1">
      <alignment horizontal="justify" vertical="top" wrapText="1"/>
      <protection locked="0"/>
    </xf>
    <xf numFmtId="0" fontId="9" fillId="0" borderId="0" xfId="0" applyFont="1" applyFill="1" applyBorder="1" applyAlignment="1" applyProtection="1">
      <alignment wrapText="1"/>
      <protection locked="0"/>
    </xf>
    <xf numFmtId="0" fontId="9" fillId="0" borderId="0" xfId="0" applyFont="1" applyFill="1" applyBorder="1" applyAlignment="1" applyProtection="1">
      <alignment horizontal="justify" vertical="top" wrapText="1"/>
      <protection locked="0"/>
    </xf>
    <xf numFmtId="0" fontId="12" fillId="0" borderId="4" xfId="0" applyFont="1" applyFill="1" applyBorder="1" applyProtection="1">
      <protection locked="0"/>
    </xf>
    <xf numFmtId="0" fontId="6" fillId="0" borderId="0" xfId="0" applyFont="1" applyProtection="1">
      <protection locked="0"/>
    </xf>
    <xf numFmtId="0" fontId="12" fillId="0" borderId="4" xfId="0" applyFont="1" applyBorder="1" applyAlignment="1" applyProtection="1">
      <alignment vertical="top"/>
      <protection locked="0"/>
    </xf>
    <xf numFmtId="0" fontId="9" fillId="0" borderId="0" xfId="0" applyFont="1" applyBorder="1" applyAlignment="1" applyProtection="1">
      <alignment vertical="top" wrapText="1"/>
      <protection locked="0"/>
    </xf>
    <xf numFmtId="0" fontId="6" fillId="3" borderId="17" xfId="0" applyFont="1" applyFill="1" applyBorder="1" applyAlignment="1" applyProtection="1">
      <alignment vertical="top"/>
      <protection locked="0"/>
    </xf>
    <xf numFmtId="0" fontId="9" fillId="0" borderId="0" xfId="0" applyNumberFormat="1"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49" fontId="9" fillId="0" borderId="0" xfId="0" applyNumberFormat="1" applyFont="1" applyFill="1" applyBorder="1" applyAlignment="1" applyProtection="1">
      <alignment vertical="top" wrapText="1"/>
      <protection locked="0"/>
    </xf>
    <xf numFmtId="0" fontId="12" fillId="0" borderId="0" xfId="0" applyNumberFormat="1" applyFont="1" applyFill="1" applyBorder="1" applyAlignment="1" applyProtection="1">
      <alignment vertical="top" wrapText="1"/>
      <protection locked="0"/>
    </xf>
    <xf numFmtId="0" fontId="13" fillId="0" borderId="0" xfId="0" applyFont="1" applyBorder="1" applyAlignment="1" applyProtection="1">
      <alignment vertical="top" wrapText="1"/>
      <protection locked="0"/>
    </xf>
    <xf numFmtId="0" fontId="6" fillId="0" borderId="4" xfId="0" applyFont="1" applyBorder="1" applyAlignment="1" applyProtection="1">
      <alignment horizontal="justify" wrapText="1"/>
      <protection locked="0"/>
    </xf>
    <xf numFmtId="0" fontId="6" fillId="0" borderId="0" xfId="0" applyFont="1" applyBorder="1" applyAlignment="1" applyProtection="1">
      <alignment horizontal="justify" vertical="center" wrapText="1"/>
      <protection locked="0"/>
    </xf>
    <xf numFmtId="0" fontId="3" fillId="4" borderId="4" xfId="0" applyFont="1" applyFill="1" applyBorder="1" applyAlignment="1" applyProtection="1">
      <alignment wrapText="1"/>
      <protection locked="0"/>
    </xf>
    <xf numFmtId="0" fontId="9" fillId="0" borderId="0" xfId="0" applyNumberFormat="1" applyFont="1" applyFill="1" applyBorder="1" applyAlignment="1" applyProtection="1">
      <alignment wrapText="1"/>
      <protection locked="0"/>
    </xf>
    <xf numFmtId="0" fontId="6" fillId="4" borderId="0" xfId="0" applyFont="1" applyFill="1" applyBorder="1" applyAlignment="1" applyProtection="1">
      <alignment horizontal="justify" wrapText="1"/>
      <protection locked="0"/>
    </xf>
    <xf numFmtId="0" fontId="3" fillId="0" borderId="0" xfId="0" applyFont="1" applyBorder="1" applyAlignment="1" applyProtection="1">
      <alignment horizontal="justify" wrapText="1"/>
      <protection locked="0"/>
    </xf>
    <xf numFmtId="0" fontId="7" fillId="0" borderId="4" xfId="0" applyFont="1" applyFill="1" applyBorder="1" applyProtection="1">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vertical="top" wrapText="1"/>
      <protection locked="0"/>
    </xf>
    <xf numFmtId="0" fontId="6" fillId="0" borderId="0" xfId="0" applyFont="1" applyBorder="1" applyAlignment="1" applyProtection="1">
      <alignment horizontal="justify"/>
      <protection locked="0"/>
    </xf>
    <xf numFmtId="0" fontId="51" fillId="0" borderId="0" xfId="8" applyNumberFormat="1" applyFont="1" applyFill="1" applyBorder="1" applyAlignment="1" applyProtection="1">
      <alignment horizontal="left" vertical="center" wrapText="1"/>
    </xf>
    <xf numFmtId="0" fontId="52" fillId="0" borderId="0" xfId="8" applyNumberFormat="1" applyFont="1" applyFill="1" applyBorder="1" applyAlignment="1" applyProtection="1">
      <alignment horizontal="left" vertical="center" wrapText="1"/>
    </xf>
    <xf numFmtId="0" fontId="52" fillId="0" borderId="0" xfId="8" applyNumberFormat="1" applyFont="1" applyFill="1" applyBorder="1" applyAlignment="1" applyProtection="1">
      <alignment vertical="center" wrapText="1"/>
    </xf>
    <xf numFmtId="0" fontId="52" fillId="0" borderId="0" xfId="8" applyFont="1" applyFill="1" applyAlignment="1">
      <alignment vertical="center" wrapText="1"/>
    </xf>
    <xf numFmtId="0" fontId="51" fillId="0" borderId="0" xfId="8" applyFont="1" applyFill="1" applyAlignment="1">
      <alignment vertical="center" wrapText="1"/>
    </xf>
    <xf numFmtId="0" fontId="12" fillId="0" borderId="0" xfId="8" applyNumberFormat="1" applyFont="1" applyFill="1" applyBorder="1" applyAlignment="1" applyProtection="1">
      <alignment vertical="center" wrapText="1"/>
    </xf>
    <xf numFmtId="0" fontId="15" fillId="2" borderId="13" xfId="0" applyFont="1" applyFill="1" applyBorder="1" applyAlignment="1">
      <alignment horizontal="left" vertical="top"/>
    </xf>
    <xf numFmtId="0" fontId="15" fillId="2" borderId="14" xfId="0" applyFont="1" applyFill="1" applyBorder="1" applyAlignment="1">
      <alignment horizontal="left" vertical="top"/>
    </xf>
    <xf numFmtId="0" fontId="15" fillId="2" borderId="15" xfId="0" applyFont="1" applyFill="1" applyBorder="1" applyAlignment="1">
      <alignment horizontal="left" vertical="top"/>
    </xf>
    <xf numFmtId="49" fontId="3" fillId="0" borderId="1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6" fillId="0" borderId="10" xfId="0" applyNumberFormat="1" applyFont="1" applyBorder="1" applyAlignment="1">
      <alignment vertical="top" wrapText="1"/>
    </xf>
    <xf numFmtId="49" fontId="6" fillId="0" borderId="0" xfId="0" applyNumberFormat="1" applyFont="1" applyBorder="1" applyAlignment="1">
      <alignment vertical="top" wrapText="1"/>
    </xf>
    <xf numFmtId="49" fontId="6" fillId="0" borderId="2" xfId="0" applyNumberFormat="1" applyFont="1" applyBorder="1" applyAlignment="1">
      <alignment vertical="top" wrapText="1"/>
    </xf>
    <xf numFmtId="49" fontId="6" fillId="0" borderId="10" xfId="0" applyNumberFormat="1" applyFont="1" applyBorder="1" applyAlignment="1">
      <alignment horizontal="justify" vertical="top" wrapText="1"/>
    </xf>
    <xf numFmtId="49" fontId="6" fillId="0" borderId="0" xfId="0" applyNumberFormat="1" applyFont="1" applyBorder="1" applyAlignment="1">
      <alignment horizontal="justify" vertical="top" wrapText="1"/>
    </xf>
    <xf numFmtId="49" fontId="6" fillId="0" borderId="2" xfId="0" applyNumberFormat="1" applyFont="1" applyBorder="1" applyAlignment="1">
      <alignment horizontal="justify" vertical="top" wrapText="1"/>
    </xf>
    <xf numFmtId="49" fontId="6" fillId="0" borderId="10" xfId="0" applyNumberFormat="1" applyFont="1" applyBorder="1" applyAlignment="1">
      <alignment horizontal="justify" wrapText="1"/>
    </xf>
    <xf numFmtId="49" fontId="6" fillId="0" borderId="0" xfId="0" applyNumberFormat="1" applyFont="1" applyBorder="1" applyAlignment="1">
      <alignment horizontal="justify" wrapText="1"/>
    </xf>
    <xf numFmtId="49" fontId="6" fillId="0" borderId="2" xfId="0" applyNumberFormat="1" applyFont="1" applyBorder="1" applyAlignment="1">
      <alignment horizontal="justify" wrapText="1"/>
    </xf>
  </cellXfs>
  <cellStyles count="54">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50"/>
    <cellStyle name="Currency 2" xfId="4"/>
    <cellStyle name="Currency 3" xfId="49"/>
    <cellStyle name="Explanatory Text 2" xfId="36"/>
    <cellStyle name="Good 2" xfId="37"/>
    <cellStyle name="Heading 1 2" xfId="38"/>
    <cellStyle name="Heading 2 2" xfId="39"/>
    <cellStyle name="Heading 3 2" xfId="40"/>
    <cellStyle name="Heading 4 2" xfId="41"/>
    <cellStyle name="Input 2" xfId="42"/>
    <cellStyle name="Linked Cell 2" xfId="43"/>
    <cellStyle name="Navadno" xfId="0" builtinId="0"/>
    <cellStyle name="Navadno 2" xfId="2"/>
    <cellStyle name="Navadno 2 2" xfId="5"/>
    <cellStyle name="Neutral 2" xfId="44"/>
    <cellStyle name="Normal 2" xfId="3"/>
    <cellStyle name="Normal 3" xfId="6"/>
    <cellStyle name="Normal 4" xfId="8"/>
    <cellStyle name="Note 2" xfId="45"/>
    <cellStyle name="Output 2" xfId="46"/>
    <cellStyle name="Percent 2" xfId="7"/>
    <cellStyle name="Title 2" xfId="47"/>
    <cellStyle name="Total 2" xfId="48"/>
    <cellStyle name="Vejica" xfId="1" builtinId="3"/>
    <cellStyle name="Vejica 2" xfId="51"/>
    <cellStyle name="Vejica 2 2" xfId="52"/>
    <cellStyle name="Warning Text 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ita\Desktop\DELO%202010\PROJEKTI%202019\LEKARNA%20KRANJ%2001_2019\podobni%20projekti\Copy%20of%2013771_05_PZI_POPIS_STROJNI_%20brez%20cen%20glasbena%20sola%20ajdovsci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ITA\Desktop\DELO%202010\PROJEKTI%202010\SOSESKA\PE1-A\Popis%20strojnih%20del%20PE1-A%20vodomerna%20ni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DEMONTAŽNA"/>
      <sheetName val="VODOVOD IN KANANALIZACIJA"/>
      <sheetName val="PLIN"/>
      <sheetName val="OGREVANJE IN HLAJENJE"/>
      <sheetName val="PREZRAČEVANJE"/>
      <sheetName val="AVTOMATIKA"/>
      <sheetName val="HPR_SD_stara verzija"/>
    </sheetNames>
    <sheetDataSet>
      <sheetData sheetId="0">
        <row r="36">
          <cell r="B36">
            <v>1.1000000000000001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REKAP"/>
      <sheetName val="zamenjava zun.topl. strojni del"/>
      <sheetName val="zamenjava zun. topl. grad dela"/>
      <sheetName val="priklop toplotna postaja"/>
      <sheetName val="toplotna postaja armatura"/>
      <sheetName val="ogrevanje TRAKT A"/>
      <sheetName val="ogrevanje TRAKT B"/>
      <sheetName val="ogrevanje TRAKT C"/>
      <sheetName val="ogrevanje TRAKT D"/>
      <sheetName val="PODATK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6">
          <cell r="B26">
            <v>1.2</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2"/>
  <sheetViews>
    <sheetView tabSelected="1" view="pageBreakPreview" zoomScaleNormal="100" zoomScaleSheetLayoutView="100" workbookViewId="0">
      <selection activeCell="C6" sqref="C6"/>
    </sheetView>
  </sheetViews>
  <sheetFormatPr defaultColWidth="9.109375" defaultRowHeight="13.8" x14ac:dyDescent="0.25"/>
  <cols>
    <col min="1" max="2" width="4.109375" style="88" customWidth="1"/>
    <col min="3" max="3" width="40.88671875" style="1" customWidth="1"/>
    <col min="4" max="4" width="18" style="1" customWidth="1"/>
    <col min="5" max="5" width="9.109375" style="1"/>
    <col min="6" max="6" width="12.44140625" style="1" bestFit="1" customWidth="1"/>
    <col min="7" max="7" width="24.33203125" style="1" customWidth="1"/>
    <col min="8" max="16384" width="9.109375" style="1"/>
  </cols>
  <sheetData>
    <row r="2" spans="1:7" x14ac:dyDescent="0.25">
      <c r="A2" s="87"/>
      <c r="B2" s="124" t="s">
        <v>309</v>
      </c>
      <c r="C2" s="123" t="s">
        <v>67</v>
      </c>
    </row>
    <row r="4" spans="1:7" ht="15" x14ac:dyDescent="0.3">
      <c r="A4" s="88" t="s">
        <v>0</v>
      </c>
      <c r="C4" s="122" t="s">
        <v>122</v>
      </c>
    </row>
    <row r="5" spans="1:7" ht="15" x14ac:dyDescent="0.3">
      <c r="G5" s="131"/>
    </row>
    <row r="6" spans="1:7" ht="15" x14ac:dyDescent="0.3">
      <c r="G6" s="131"/>
    </row>
    <row r="7" spans="1:7" ht="15" x14ac:dyDescent="0.3">
      <c r="A7" s="117"/>
      <c r="B7" s="117" t="s">
        <v>1</v>
      </c>
      <c r="C7" s="120" t="s">
        <v>2</v>
      </c>
      <c r="D7" s="120" t="s">
        <v>3</v>
      </c>
      <c r="G7" s="131"/>
    </row>
    <row r="8" spans="1:7" x14ac:dyDescent="0.25">
      <c r="A8" s="117"/>
      <c r="B8" s="117"/>
      <c r="C8" s="120"/>
      <c r="D8" s="121" t="s">
        <v>40</v>
      </c>
      <c r="G8" s="131"/>
    </row>
    <row r="9" spans="1:7" x14ac:dyDescent="0.25">
      <c r="A9" s="103" t="str">
        <f>'DEMONTAŽNA DELA'!A5</f>
        <v>4.5.</v>
      </c>
      <c r="B9" s="89" t="str">
        <f>'DEMONTAŽNA DELA'!B5</f>
        <v>1.</v>
      </c>
      <c r="C9" s="79" t="str">
        <f>'DEMONTAŽNA DELA'!C5</f>
        <v>Demontažna, gradbena in pripravljalna dela</v>
      </c>
      <c r="D9" s="80">
        <f>'DEMONTAŽNA DELA'!H106</f>
        <v>0</v>
      </c>
      <c r="G9" s="131"/>
    </row>
    <row r="10" spans="1:7" x14ac:dyDescent="0.25">
      <c r="A10" s="103" t="str">
        <f>'VODOV INŠT'!A5</f>
        <v>4.5</v>
      </c>
      <c r="B10" s="89" t="str">
        <f>'VODOV INŠT'!B5</f>
        <v>2.</v>
      </c>
      <c r="C10" s="79" t="str">
        <f>'VODOV INŠT'!C5</f>
        <v>Notranja vodovodna inštalacija</v>
      </c>
      <c r="D10" s="80">
        <f>'VODOV INŠT'!H171</f>
        <v>0</v>
      </c>
      <c r="G10" s="131"/>
    </row>
    <row r="11" spans="1:7" x14ac:dyDescent="0.25">
      <c r="A11" s="103" t="str">
        <f>'radiatorsko in talno ogrevanje'!A5</f>
        <v>4.5</v>
      </c>
      <c r="B11" s="89">
        <f>'TČ top_hl_pos'!B5</f>
        <v>3</v>
      </c>
      <c r="C11" s="79" t="str">
        <f>'TČ top_hl_pos'!C5</f>
        <v>Toplotna črpalka / toplotna postaja ogrevanje hlajenje</v>
      </c>
      <c r="D11" s="80">
        <f>'TČ top_hl_pos'!H387</f>
        <v>0</v>
      </c>
    </row>
    <row r="12" spans="1:7" ht="15" x14ac:dyDescent="0.3">
      <c r="A12" s="103" t="s">
        <v>432</v>
      </c>
      <c r="B12" s="89">
        <f>'ventilatorski konvektorji'!B5</f>
        <v>4</v>
      </c>
      <c r="C12" s="79" t="str">
        <f>'ventilatorski konvektorji'!C5</f>
        <v xml:space="preserve">Ogrevanje in hlajenje z ventilatorskimi konvektorji </v>
      </c>
      <c r="D12" s="80">
        <f>'ventilatorski konvektorji'!H104</f>
        <v>0</v>
      </c>
    </row>
    <row r="13" spans="1:7" ht="15" x14ac:dyDescent="0.3">
      <c r="A13" s="103" t="s">
        <v>432</v>
      </c>
      <c r="B13" s="89">
        <f>'radiatorsko in talno ogrevanje'!B5</f>
        <v>5</v>
      </c>
      <c r="C13" s="79" t="str">
        <f>'radiatorsko in talno ogrevanje'!C5</f>
        <v>Radiatorsko in talno ogrevanje</v>
      </c>
      <c r="D13" s="80">
        <f>'radiatorsko in talno ogrevanje'!H83</f>
        <v>0</v>
      </c>
    </row>
    <row r="14" spans="1:7" x14ac:dyDescent="0.25">
      <c r="A14" s="103" t="s">
        <v>432</v>
      </c>
      <c r="B14" s="89">
        <f>'klimatska naprava av skladišče'!B5</f>
        <v>6</v>
      </c>
      <c r="C14" s="79" t="str">
        <f>'klimatska naprava av skladišče'!C5</f>
        <v>Kliamtska naprava - avtomatsko skladišče</v>
      </c>
      <c r="D14" s="80">
        <f>'klimatska naprava av skladišče'!H54</f>
        <v>0</v>
      </c>
    </row>
    <row r="15" spans="1:7" x14ac:dyDescent="0.25">
      <c r="A15" s="103" t="s">
        <v>432</v>
      </c>
      <c r="B15" s="89">
        <f>Prezračevanje!B5</f>
        <v>7</v>
      </c>
      <c r="C15" s="455" t="str">
        <f>Prezračevanje!C5</f>
        <v xml:space="preserve">Prezračevanje lekarne </v>
      </c>
      <c r="D15" s="80">
        <f>Prezračevanje!H121</f>
        <v>0</v>
      </c>
    </row>
    <row r="16" spans="1:7" ht="30.75" customHeight="1" x14ac:dyDescent="0.3">
      <c r="A16" s="103" t="s">
        <v>432</v>
      </c>
      <c r="B16" s="89">
        <f>'zamenjava obstoječega razvoda'!B5</f>
        <v>8</v>
      </c>
      <c r="C16" s="79" t="str">
        <f>'zamenjava obstoječega razvoda'!C5</f>
        <v>Zamenjava obstoječih razvodov za nadstropje, ki potekajo pod stropom pritličja</v>
      </c>
      <c r="D16" s="80">
        <f>'zamenjava obstoječega razvoda'!H149</f>
        <v>0</v>
      </c>
    </row>
    <row r="17" spans="1:4" ht="15" x14ac:dyDescent="0.3">
      <c r="A17" s="117"/>
      <c r="B17" s="117"/>
      <c r="C17" s="118" t="s">
        <v>38</v>
      </c>
      <c r="D17" s="119">
        <f>SUM(D9:D16)</f>
        <v>0</v>
      </c>
    </row>
    <row r="19" spans="1:4" ht="15" x14ac:dyDescent="0.3">
      <c r="A19" s="81"/>
    </row>
    <row r="20" spans="1:4" ht="15" x14ac:dyDescent="0.3">
      <c r="C20" s="464"/>
    </row>
    <row r="21" spans="1:4" ht="15" x14ac:dyDescent="0.3">
      <c r="C21" s="464"/>
    </row>
    <row r="22" spans="1:4" ht="15" x14ac:dyDescent="0.3">
      <c r="C22" s="466"/>
    </row>
    <row r="23" spans="1:4" ht="15" x14ac:dyDescent="0.3">
      <c r="C23" s="466"/>
    </row>
    <row r="24" spans="1:4" ht="15" x14ac:dyDescent="0.3">
      <c r="C24" s="466"/>
    </row>
    <row r="25" spans="1:4" ht="14.4" x14ac:dyDescent="0.3">
      <c r="C25" s="466"/>
    </row>
    <row r="26" spans="1:4" ht="14.4" x14ac:dyDescent="0.3">
      <c r="C26" s="466"/>
    </row>
    <row r="27" spans="1:4" ht="14.4" x14ac:dyDescent="0.3">
      <c r="C27" s="465"/>
    </row>
    <row r="28" spans="1:4" ht="14.4" x14ac:dyDescent="0.3">
      <c r="C28" s="204"/>
    </row>
    <row r="29" spans="1:4" ht="14.4" x14ac:dyDescent="0.3">
      <c r="C29" s="204"/>
    </row>
    <row r="30" spans="1:4" ht="14.4" x14ac:dyDescent="0.3">
      <c r="C30" s="204"/>
    </row>
    <row r="31" spans="1:4" x14ac:dyDescent="0.25">
      <c r="C31" s="467"/>
    </row>
    <row r="32" spans="1:4" x14ac:dyDescent="0.25">
      <c r="C32" s="463"/>
    </row>
    <row r="33" spans="3:7" x14ac:dyDescent="0.25">
      <c r="C33" s="641"/>
      <c r="D33" s="641"/>
      <c r="E33" s="641"/>
      <c r="F33" s="641"/>
      <c r="G33" s="641"/>
    </row>
    <row r="34" spans="3:7" x14ac:dyDescent="0.25">
      <c r="C34" s="642"/>
      <c r="D34" s="642"/>
      <c r="E34" s="642"/>
      <c r="F34" s="642"/>
      <c r="G34" s="642"/>
    </row>
    <row r="35" spans="3:7" x14ac:dyDescent="0.25">
      <c r="C35" s="642"/>
      <c r="D35" s="642"/>
      <c r="E35" s="642"/>
      <c r="F35" s="642"/>
      <c r="G35" s="642"/>
    </row>
    <row r="36" spans="3:7" x14ac:dyDescent="0.25">
      <c r="C36" s="643"/>
      <c r="D36" s="643"/>
      <c r="E36" s="643"/>
      <c r="F36" s="643"/>
      <c r="G36" s="643"/>
    </row>
    <row r="37" spans="3:7" x14ac:dyDescent="0.25">
      <c r="C37" s="643"/>
      <c r="D37" s="643"/>
      <c r="E37" s="643"/>
      <c r="F37" s="643"/>
      <c r="G37" s="643"/>
    </row>
    <row r="38" spans="3:7" x14ac:dyDescent="0.25">
      <c r="C38" s="643"/>
      <c r="D38" s="643"/>
      <c r="E38" s="643"/>
      <c r="F38" s="643"/>
      <c r="G38" s="643"/>
    </row>
    <row r="39" spans="3:7" x14ac:dyDescent="0.25">
      <c r="C39" s="643"/>
      <c r="D39" s="643"/>
      <c r="E39" s="643"/>
      <c r="F39" s="643"/>
      <c r="G39" s="643"/>
    </row>
    <row r="40" spans="3:7" x14ac:dyDescent="0.25">
      <c r="C40" s="643"/>
      <c r="D40" s="643"/>
      <c r="E40" s="643"/>
      <c r="F40" s="643"/>
      <c r="G40" s="643"/>
    </row>
    <row r="41" spans="3:7" x14ac:dyDescent="0.25">
      <c r="C41" s="643"/>
      <c r="D41" s="643"/>
      <c r="E41" s="643"/>
      <c r="F41" s="643"/>
      <c r="G41" s="643"/>
    </row>
    <row r="42" spans="3:7" x14ac:dyDescent="0.25">
      <c r="C42" s="643"/>
      <c r="D42" s="643"/>
      <c r="E42" s="643"/>
      <c r="F42" s="643"/>
      <c r="G42" s="643"/>
    </row>
    <row r="43" spans="3:7" x14ac:dyDescent="0.25">
      <c r="C43" s="643"/>
      <c r="D43" s="643"/>
      <c r="E43" s="643"/>
      <c r="F43" s="643"/>
      <c r="G43" s="643"/>
    </row>
    <row r="44" spans="3:7" x14ac:dyDescent="0.25">
      <c r="C44" s="644"/>
      <c r="D44" s="644"/>
      <c r="E44" s="644"/>
      <c r="F44" s="644"/>
      <c r="G44" s="644"/>
    </row>
    <row r="45" spans="3:7" x14ac:dyDescent="0.25">
      <c r="C45" s="643"/>
      <c r="D45" s="643"/>
      <c r="E45" s="643"/>
      <c r="F45" s="643"/>
      <c r="G45" s="643"/>
    </row>
    <row r="46" spans="3:7" x14ac:dyDescent="0.25">
      <c r="C46" s="643"/>
      <c r="D46" s="643"/>
      <c r="E46" s="643"/>
      <c r="F46" s="643"/>
      <c r="G46" s="643"/>
    </row>
    <row r="47" spans="3:7" x14ac:dyDescent="0.25">
      <c r="C47" s="645"/>
      <c r="D47" s="645"/>
      <c r="E47" s="645"/>
      <c r="F47" s="645"/>
      <c r="G47" s="645"/>
    </row>
    <row r="48" spans="3:7" x14ac:dyDescent="0.25">
      <c r="C48" s="644"/>
      <c r="D48" s="644"/>
      <c r="E48" s="644"/>
      <c r="F48" s="644"/>
      <c r="G48" s="644"/>
    </row>
    <row r="49" spans="3:7" x14ac:dyDescent="0.25">
      <c r="C49" s="644"/>
      <c r="D49" s="644"/>
      <c r="E49" s="644"/>
      <c r="F49" s="644"/>
      <c r="G49" s="644"/>
    </row>
    <row r="50" spans="3:7" x14ac:dyDescent="0.25">
      <c r="C50" s="644"/>
      <c r="D50" s="644"/>
      <c r="E50" s="644"/>
      <c r="F50" s="644"/>
      <c r="G50" s="644"/>
    </row>
    <row r="51" spans="3:7" x14ac:dyDescent="0.25">
      <c r="C51" s="644"/>
      <c r="D51" s="644"/>
      <c r="E51" s="644"/>
      <c r="F51" s="644"/>
      <c r="G51" s="644"/>
    </row>
    <row r="52" spans="3:7" x14ac:dyDescent="0.25">
      <c r="C52" s="641"/>
      <c r="D52" s="641"/>
      <c r="E52" s="641"/>
      <c r="F52" s="641"/>
      <c r="G52" s="641"/>
    </row>
    <row r="53" spans="3:7" x14ac:dyDescent="0.25">
      <c r="C53" s="642"/>
      <c r="D53" s="642"/>
      <c r="E53" s="642"/>
      <c r="F53" s="642"/>
      <c r="G53" s="642"/>
    </row>
    <row r="54" spans="3:7" x14ac:dyDescent="0.25">
      <c r="C54" s="642"/>
      <c r="D54" s="642"/>
      <c r="E54" s="642"/>
      <c r="F54" s="642"/>
      <c r="G54" s="642"/>
    </row>
    <row r="55" spans="3:7" x14ac:dyDescent="0.25">
      <c r="C55" s="643"/>
      <c r="D55" s="643"/>
      <c r="E55" s="643"/>
      <c r="F55" s="643"/>
      <c r="G55" s="643"/>
    </row>
    <row r="56" spans="3:7" x14ac:dyDescent="0.25">
      <c r="C56" s="643"/>
      <c r="D56" s="643"/>
      <c r="E56" s="643"/>
      <c r="F56" s="643"/>
      <c r="G56" s="643"/>
    </row>
    <row r="57" spans="3:7" x14ac:dyDescent="0.25">
      <c r="C57" s="643"/>
      <c r="D57" s="643"/>
      <c r="E57" s="643"/>
      <c r="F57" s="643"/>
      <c r="G57" s="643"/>
    </row>
    <row r="58" spans="3:7" x14ac:dyDescent="0.25">
      <c r="C58" s="643"/>
      <c r="D58" s="643"/>
      <c r="E58" s="643"/>
      <c r="F58" s="643"/>
      <c r="G58" s="643"/>
    </row>
    <row r="59" spans="3:7" x14ac:dyDescent="0.25">
      <c r="C59" s="643"/>
      <c r="D59" s="643"/>
      <c r="E59" s="643"/>
      <c r="F59" s="643"/>
      <c r="G59" s="643"/>
    </row>
    <row r="60" spans="3:7" x14ac:dyDescent="0.25">
      <c r="C60" s="643"/>
      <c r="D60" s="643"/>
      <c r="E60" s="643"/>
      <c r="F60" s="643"/>
      <c r="G60" s="643"/>
    </row>
    <row r="61" spans="3:7" x14ac:dyDescent="0.25">
      <c r="C61" s="643"/>
      <c r="D61" s="643"/>
      <c r="E61" s="643"/>
      <c r="F61" s="643"/>
      <c r="G61" s="643"/>
    </row>
    <row r="62" spans="3:7" x14ac:dyDescent="0.25">
      <c r="C62" s="643"/>
      <c r="D62" s="643"/>
      <c r="E62" s="643"/>
      <c r="F62" s="643"/>
      <c r="G62" s="643"/>
    </row>
  </sheetData>
  <sheetProtection algorithmName="SHA-512" hashValue="s7XXbTbYV2a50DkyAFx10m+AZsMZNZOGnVGF6sXlQL/a/p4pH+Ct/+DVo7P3p5EUQ5FV3NTTGHim08VARD4+1g==" saltValue="XDN7bEAwJW5E/u+DnKcvTw==" spinCount="100000" sheet="1" objects="1" scenarios="1"/>
  <mergeCells count="30">
    <mergeCell ref="C36:G36"/>
    <mergeCell ref="C35:G35"/>
    <mergeCell ref="C48:G48"/>
    <mergeCell ref="C37:G37"/>
    <mergeCell ref="C38:G38"/>
    <mergeCell ref="C39:G39"/>
    <mergeCell ref="C40:G40"/>
    <mergeCell ref="C41:G41"/>
    <mergeCell ref="C42:G42"/>
    <mergeCell ref="C43:G43"/>
    <mergeCell ref="C44:G44"/>
    <mergeCell ref="C45:G45"/>
    <mergeCell ref="C46:G46"/>
    <mergeCell ref="C47:G47"/>
    <mergeCell ref="C33:G33"/>
    <mergeCell ref="C34:G34"/>
    <mergeCell ref="C62:G62"/>
    <mergeCell ref="C49:G49"/>
    <mergeCell ref="C50:G50"/>
    <mergeCell ref="C51:G51"/>
    <mergeCell ref="C52:G52"/>
    <mergeCell ref="C55:G55"/>
    <mergeCell ref="C56:G56"/>
    <mergeCell ref="C57:G57"/>
    <mergeCell ref="C58:G58"/>
    <mergeCell ref="C59:G59"/>
    <mergeCell ref="C60:G60"/>
    <mergeCell ref="C61:G61"/>
    <mergeCell ref="C53:G53"/>
    <mergeCell ref="C54:G54"/>
  </mergeCells>
  <pageMargins left="0.9055118110236221" right="0.31496062992125984" top="0.74803149606299213" bottom="0.74803149606299213" header="0.31496062992125984" footer="0.31496062992125984"/>
  <pageSetup paperSize="9" orientation="portrait" horizontalDpi="4294967293" r:id="rId1"/>
  <headerFooter>
    <oddHeader>&amp;L&amp;"Arial Narrow,Navadno"&amp;8HIA, projektiranje strojnih inštalacij, s.p.</oddHeader>
    <oddFooter>&amp;L&amp;"Arial Narrow,Navadno"&amp;8Načrt strojnih inštalacij/PZI/št.nač. SA-23/19
Objekt: Lekarna Kranj št. pr. P-085/19&amp;R&amp;P/&amp;N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view="pageBreakPreview" topLeftCell="A52" zoomScaleNormal="100" zoomScaleSheetLayoutView="100" workbookViewId="0">
      <selection activeCell="D16" sqref="D16"/>
    </sheetView>
  </sheetViews>
  <sheetFormatPr defaultColWidth="9.109375" defaultRowHeight="13.8" x14ac:dyDescent="0.3"/>
  <cols>
    <col min="1" max="2" width="3.33203125" style="81" customWidth="1"/>
    <col min="3" max="3" width="38.77734375" style="2" customWidth="1"/>
    <col min="4" max="4" width="9.77734375" style="2" customWidth="1"/>
    <col min="5" max="5" width="4.77734375" style="3" customWidth="1"/>
    <col min="6" max="6" width="5.33203125" style="3" customWidth="1"/>
    <col min="7" max="8" width="10.77734375" style="73" customWidth="1"/>
    <col min="9" max="9" width="12.33203125" style="2" customWidth="1"/>
    <col min="10" max="13" width="9.109375" style="2"/>
    <col min="14" max="14" width="32.109375" style="2" customWidth="1"/>
    <col min="15" max="257" width="9.109375" style="2"/>
    <col min="258" max="258" width="3.6640625" style="2" customWidth="1"/>
    <col min="259" max="259" width="3.5546875" style="2" customWidth="1"/>
    <col min="260" max="260" width="40.109375" style="2" customWidth="1"/>
    <col min="261" max="261" width="6.33203125" style="2" customWidth="1"/>
    <col min="262" max="262" width="6.88671875" style="2" customWidth="1"/>
    <col min="263" max="263" width="10.44140625" style="2" customWidth="1"/>
    <col min="264" max="264" width="12.109375" style="2" customWidth="1"/>
    <col min="265" max="265" width="36.33203125" style="2" customWidth="1"/>
    <col min="266" max="513" width="9.109375" style="2"/>
    <col min="514" max="514" width="3.6640625" style="2" customWidth="1"/>
    <col min="515" max="515" width="3.5546875" style="2" customWidth="1"/>
    <col min="516" max="516" width="40.109375" style="2" customWidth="1"/>
    <col min="517" max="517" width="6.33203125" style="2" customWidth="1"/>
    <col min="518" max="518" width="6.88671875" style="2" customWidth="1"/>
    <col min="519" max="519" width="10.44140625" style="2" customWidth="1"/>
    <col min="520" max="520" width="12.109375" style="2" customWidth="1"/>
    <col min="521" max="521" width="36.33203125" style="2" customWidth="1"/>
    <col min="522" max="769" width="9.109375" style="2"/>
    <col min="770" max="770" width="3.6640625" style="2" customWidth="1"/>
    <col min="771" max="771" width="3.5546875" style="2" customWidth="1"/>
    <col min="772" max="772" width="40.109375" style="2" customWidth="1"/>
    <col min="773" max="773" width="6.33203125" style="2" customWidth="1"/>
    <col min="774" max="774" width="6.88671875" style="2" customWidth="1"/>
    <col min="775" max="775" width="10.44140625" style="2" customWidth="1"/>
    <col min="776" max="776" width="12.109375" style="2" customWidth="1"/>
    <col min="777" max="777" width="36.33203125" style="2" customWidth="1"/>
    <col min="778" max="1025" width="9.109375" style="2"/>
    <col min="1026" max="1026" width="3.6640625" style="2" customWidth="1"/>
    <col min="1027" max="1027" width="3.5546875" style="2" customWidth="1"/>
    <col min="1028" max="1028" width="40.109375" style="2" customWidth="1"/>
    <col min="1029" max="1029" width="6.33203125" style="2" customWidth="1"/>
    <col min="1030" max="1030" width="6.88671875" style="2" customWidth="1"/>
    <col min="1031" max="1031" width="10.44140625" style="2" customWidth="1"/>
    <col min="1032" max="1032" width="12.109375" style="2" customWidth="1"/>
    <col min="1033" max="1033" width="36.33203125" style="2" customWidth="1"/>
    <col min="1034" max="1281" width="9.109375" style="2"/>
    <col min="1282" max="1282" width="3.6640625" style="2" customWidth="1"/>
    <col min="1283" max="1283" width="3.5546875" style="2" customWidth="1"/>
    <col min="1284" max="1284" width="40.109375" style="2" customWidth="1"/>
    <col min="1285" max="1285" width="6.33203125" style="2" customWidth="1"/>
    <col min="1286" max="1286" width="6.88671875" style="2" customWidth="1"/>
    <col min="1287" max="1287" width="10.44140625" style="2" customWidth="1"/>
    <col min="1288" max="1288" width="12.109375" style="2" customWidth="1"/>
    <col min="1289" max="1289" width="36.33203125" style="2" customWidth="1"/>
    <col min="1290" max="1537" width="9.109375" style="2"/>
    <col min="1538" max="1538" width="3.6640625" style="2" customWidth="1"/>
    <col min="1539" max="1539" width="3.5546875" style="2" customWidth="1"/>
    <col min="1540" max="1540" width="40.109375" style="2" customWidth="1"/>
    <col min="1541" max="1541" width="6.33203125" style="2" customWidth="1"/>
    <col min="1542" max="1542" width="6.88671875" style="2" customWidth="1"/>
    <col min="1543" max="1543" width="10.44140625" style="2" customWidth="1"/>
    <col min="1544" max="1544" width="12.109375" style="2" customWidth="1"/>
    <col min="1545" max="1545" width="36.33203125" style="2" customWidth="1"/>
    <col min="1546" max="1793" width="9.109375" style="2"/>
    <col min="1794" max="1794" width="3.6640625" style="2" customWidth="1"/>
    <col min="1795" max="1795" width="3.5546875" style="2" customWidth="1"/>
    <col min="1796" max="1796" width="40.109375" style="2" customWidth="1"/>
    <col min="1797" max="1797" width="6.33203125" style="2" customWidth="1"/>
    <col min="1798" max="1798" width="6.88671875" style="2" customWidth="1"/>
    <col min="1799" max="1799" width="10.44140625" style="2" customWidth="1"/>
    <col min="1800" max="1800" width="12.109375" style="2" customWidth="1"/>
    <col min="1801" max="1801" width="36.33203125" style="2" customWidth="1"/>
    <col min="1802" max="2049" width="9.109375" style="2"/>
    <col min="2050" max="2050" width="3.6640625" style="2" customWidth="1"/>
    <col min="2051" max="2051" width="3.5546875" style="2" customWidth="1"/>
    <col min="2052" max="2052" width="40.109375" style="2" customWidth="1"/>
    <col min="2053" max="2053" width="6.33203125" style="2" customWidth="1"/>
    <col min="2054" max="2054" width="6.88671875" style="2" customWidth="1"/>
    <col min="2055" max="2055" width="10.44140625" style="2" customWidth="1"/>
    <col min="2056" max="2056" width="12.109375" style="2" customWidth="1"/>
    <col min="2057" max="2057" width="36.33203125" style="2" customWidth="1"/>
    <col min="2058" max="2305" width="9.109375" style="2"/>
    <col min="2306" max="2306" width="3.6640625" style="2" customWidth="1"/>
    <col min="2307" max="2307" width="3.5546875" style="2" customWidth="1"/>
    <col min="2308" max="2308" width="40.109375" style="2" customWidth="1"/>
    <col min="2309" max="2309" width="6.33203125" style="2" customWidth="1"/>
    <col min="2310" max="2310" width="6.88671875" style="2" customWidth="1"/>
    <col min="2311" max="2311" width="10.44140625" style="2" customWidth="1"/>
    <col min="2312" max="2312" width="12.109375" style="2" customWidth="1"/>
    <col min="2313" max="2313" width="36.33203125" style="2" customWidth="1"/>
    <col min="2314" max="2561" width="9.109375" style="2"/>
    <col min="2562" max="2562" width="3.6640625" style="2" customWidth="1"/>
    <col min="2563" max="2563" width="3.5546875" style="2" customWidth="1"/>
    <col min="2564" max="2564" width="40.109375" style="2" customWidth="1"/>
    <col min="2565" max="2565" width="6.33203125" style="2" customWidth="1"/>
    <col min="2566" max="2566" width="6.88671875" style="2" customWidth="1"/>
    <col min="2567" max="2567" width="10.44140625" style="2" customWidth="1"/>
    <col min="2568" max="2568" width="12.109375" style="2" customWidth="1"/>
    <col min="2569" max="2569" width="36.33203125" style="2" customWidth="1"/>
    <col min="2570" max="2817" width="9.109375" style="2"/>
    <col min="2818" max="2818" width="3.6640625" style="2" customWidth="1"/>
    <col min="2819" max="2819" width="3.5546875" style="2" customWidth="1"/>
    <col min="2820" max="2820" width="40.109375" style="2" customWidth="1"/>
    <col min="2821" max="2821" width="6.33203125" style="2" customWidth="1"/>
    <col min="2822" max="2822" width="6.88671875" style="2" customWidth="1"/>
    <col min="2823" max="2823" width="10.44140625" style="2" customWidth="1"/>
    <col min="2824" max="2824" width="12.109375" style="2" customWidth="1"/>
    <col min="2825" max="2825" width="36.33203125" style="2" customWidth="1"/>
    <col min="2826" max="3073" width="9.109375" style="2"/>
    <col min="3074" max="3074" width="3.6640625" style="2" customWidth="1"/>
    <col min="3075" max="3075" width="3.5546875" style="2" customWidth="1"/>
    <col min="3076" max="3076" width="40.109375" style="2" customWidth="1"/>
    <col min="3077" max="3077" width="6.33203125" style="2" customWidth="1"/>
    <col min="3078" max="3078" width="6.88671875" style="2" customWidth="1"/>
    <col min="3079" max="3079" width="10.44140625" style="2" customWidth="1"/>
    <col min="3080" max="3080" width="12.109375" style="2" customWidth="1"/>
    <col min="3081" max="3081" width="36.33203125" style="2" customWidth="1"/>
    <col min="3082" max="3329" width="9.109375" style="2"/>
    <col min="3330" max="3330" width="3.6640625" style="2" customWidth="1"/>
    <col min="3331" max="3331" width="3.5546875" style="2" customWidth="1"/>
    <col min="3332" max="3332" width="40.109375" style="2" customWidth="1"/>
    <col min="3333" max="3333" width="6.33203125" style="2" customWidth="1"/>
    <col min="3334" max="3334" width="6.88671875" style="2" customWidth="1"/>
    <col min="3335" max="3335" width="10.44140625" style="2" customWidth="1"/>
    <col min="3336" max="3336" width="12.109375" style="2" customWidth="1"/>
    <col min="3337" max="3337" width="36.33203125" style="2" customWidth="1"/>
    <col min="3338" max="3585" width="9.109375" style="2"/>
    <col min="3586" max="3586" width="3.6640625" style="2" customWidth="1"/>
    <col min="3587" max="3587" width="3.5546875" style="2" customWidth="1"/>
    <col min="3588" max="3588" width="40.109375" style="2" customWidth="1"/>
    <col min="3589" max="3589" width="6.33203125" style="2" customWidth="1"/>
    <col min="3590" max="3590" width="6.88671875" style="2" customWidth="1"/>
    <col min="3591" max="3591" width="10.44140625" style="2" customWidth="1"/>
    <col min="3592" max="3592" width="12.109375" style="2" customWidth="1"/>
    <col min="3593" max="3593" width="36.33203125" style="2" customWidth="1"/>
    <col min="3594" max="3841" width="9.109375" style="2"/>
    <col min="3842" max="3842" width="3.6640625" style="2" customWidth="1"/>
    <col min="3843" max="3843" width="3.5546875" style="2" customWidth="1"/>
    <col min="3844" max="3844" width="40.109375" style="2" customWidth="1"/>
    <col min="3845" max="3845" width="6.33203125" style="2" customWidth="1"/>
    <col min="3846" max="3846" width="6.88671875" style="2" customWidth="1"/>
    <col min="3847" max="3847" width="10.44140625" style="2" customWidth="1"/>
    <col min="3848" max="3848" width="12.109375" style="2" customWidth="1"/>
    <col min="3849" max="3849" width="36.33203125" style="2" customWidth="1"/>
    <col min="3850" max="4097" width="9.109375" style="2"/>
    <col min="4098" max="4098" width="3.6640625" style="2" customWidth="1"/>
    <col min="4099" max="4099" width="3.5546875" style="2" customWidth="1"/>
    <col min="4100" max="4100" width="40.109375" style="2" customWidth="1"/>
    <col min="4101" max="4101" width="6.33203125" style="2" customWidth="1"/>
    <col min="4102" max="4102" width="6.88671875" style="2" customWidth="1"/>
    <col min="4103" max="4103" width="10.44140625" style="2" customWidth="1"/>
    <col min="4104" max="4104" width="12.109375" style="2" customWidth="1"/>
    <col min="4105" max="4105" width="36.33203125" style="2" customWidth="1"/>
    <col min="4106" max="4353" width="9.109375" style="2"/>
    <col min="4354" max="4354" width="3.6640625" style="2" customWidth="1"/>
    <col min="4355" max="4355" width="3.5546875" style="2" customWidth="1"/>
    <col min="4356" max="4356" width="40.109375" style="2" customWidth="1"/>
    <col min="4357" max="4357" width="6.33203125" style="2" customWidth="1"/>
    <col min="4358" max="4358" width="6.88671875" style="2" customWidth="1"/>
    <col min="4359" max="4359" width="10.44140625" style="2" customWidth="1"/>
    <col min="4360" max="4360" width="12.109375" style="2" customWidth="1"/>
    <col min="4361" max="4361" width="36.33203125" style="2" customWidth="1"/>
    <col min="4362" max="4609" width="9.109375" style="2"/>
    <col min="4610" max="4610" width="3.6640625" style="2" customWidth="1"/>
    <col min="4611" max="4611" width="3.5546875" style="2" customWidth="1"/>
    <col min="4612" max="4612" width="40.109375" style="2" customWidth="1"/>
    <col min="4613" max="4613" width="6.33203125" style="2" customWidth="1"/>
    <col min="4614" max="4614" width="6.88671875" style="2" customWidth="1"/>
    <col min="4615" max="4615" width="10.44140625" style="2" customWidth="1"/>
    <col min="4616" max="4616" width="12.109375" style="2" customWidth="1"/>
    <col min="4617" max="4617" width="36.33203125" style="2" customWidth="1"/>
    <col min="4618" max="4865" width="9.109375" style="2"/>
    <col min="4866" max="4866" width="3.6640625" style="2" customWidth="1"/>
    <col min="4867" max="4867" width="3.5546875" style="2" customWidth="1"/>
    <col min="4868" max="4868" width="40.109375" style="2" customWidth="1"/>
    <col min="4869" max="4869" width="6.33203125" style="2" customWidth="1"/>
    <col min="4870" max="4870" width="6.88671875" style="2" customWidth="1"/>
    <col min="4871" max="4871" width="10.44140625" style="2" customWidth="1"/>
    <col min="4872" max="4872" width="12.109375" style="2" customWidth="1"/>
    <col min="4873" max="4873" width="36.33203125" style="2" customWidth="1"/>
    <col min="4874" max="5121" width="9.109375" style="2"/>
    <col min="5122" max="5122" width="3.6640625" style="2" customWidth="1"/>
    <col min="5123" max="5123" width="3.5546875" style="2" customWidth="1"/>
    <col min="5124" max="5124" width="40.109375" style="2" customWidth="1"/>
    <col min="5125" max="5125" width="6.33203125" style="2" customWidth="1"/>
    <col min="5126" max="5126" width="6.88671875" style="2" customWidth="1"/>
    <col min="5127" max="5127" width="10.44140625" style="2" customWidth="1"/>
    <col min="5128" max="5128" width="12.109375" style="2" customWidth="1"/>
    <col min="5129" max="5129" width="36.33203125" style="2" customWidth="1"/>
    <col min="5130" max="5377" width="9.109375" style="2"/>
    <col min="5378" max="5378" width="3.6640625" style="2" customWidth="1"/>
    <col min="5379" max="5379" width="3.5546875" style="2" customWidth="1"/>
    <col min="5380" max="5380" width="40.109375" style="2" customWidth="1"/>
    <col min="5381" max="5381" width="6.33203125" style="2" customWidth="1"/>
    <col min="5382" max="5382" width="6.88671875" style="2" customWidth="1"/>
    <col min="5383" max="5383" width="10.44140625" style="2" customWidth="1"/>
    <col min="5384" max="5384" width="12.109375" style="2" customWidth="1"/>
    <col min="5385" max="5385" width="36.33203125" style="2" customWidth="1"/>
    <col min="5386" max="5633" width="9.109375" style="2"/>
    <col min="5634" max="5634" width="3.6640625" style="2" customWidth="1"/>
    <col min="5635" max="5635" width="3.5546875" style="2" customWidth="1"/>
    <col min="5636" max="5636" width="40.109375" style="2" customWidth="1"/>
    <col min="5637" max="5637" width="6.33203125" style="2" customWidth="1"/>
    <col min="5638" max="5638" width="6.88671875" style="2" customWidth="1"/>
    <col min="5639" max="5639" width="10.44140625" style="2" customWidth="1"/>
    <col min="5640" max="5640" width="12.109375" style="2" customWidth="1"/>
    <col min="5641" max="5641" width="36.33203125" style="2" customWidth="1"/>
    <col min="5642" max="5889" width="9.109375" style="2"/>
    <col min="5890" max="5890" width="3.6640625" style="2" customWidth="1"/>
    <col min="5891" max="5891" width="3.5546875" style="2" customWidth="1"/>
    <col min="5892" max="5892" width="40.109375" style="2" customWidth="1"/>
    <col min="5893" max="5893" width="6.33203125" style="2" customWidth="1"/>
    <col min="5894" max="5894" width="6.88671875" style="2" customWidth="1"/>
    <col min="5895" max="5895" width="10.44140625" style="2" customWidth="1"/>
    <col min="5896" max="5896" width="12.109375" style="2" customWidth="1"/>
    <col min="5897" max="5897" width="36.33203125" style="2" customWidth="1"/>
    <col min="5898" max="6145" width="9.109375" style="2"/>
    <col min="6146" max="6146" width="3.6640625" style="2" customWidth="1"/>
    <col min="6147" max="6147" width="3.5546875" style="2" customWidth="1"/>
    <col min="6148" max="6148" width="40.109375" style="2" customWidth="1"/>
    <col min="6149" max="6149" width="6.33203125" style="2" customWidth="1"/>
    <col min="6150" max="6150" width="6.88671875" style="2" customWidth="1"/>
    <col min="6151" max="6151" width="10.44140625" style="2" customWidth="1"/>
    <col min="6152" max="6152" width="12.109375" style="2" customWidth="1"/>
    <col min="6153" max="6153" width="36.33203125" style="2" customWidth="1"/>
    <col min="6154" max="6401" width="9.109375" style="2"/>
    <col min="6402" max="6402" width="3.6640625" style="2" customWidth="1"/>
    <col min="6403" max="6403" width="3.5546875" style="2" customWidth="1"/>
    <col min="6404" max="6404" width="40.109375" style="2" customWidth="1"/>
    <col min="6405" max="6405" width="6.33203125" style="2" customWidth="1"/>
    <col min="6406" max="6406" width="6.88671875" style="2" customWidth="1"/>
    <col min="6407" max="6407" width="10.44140625" style="2" customWidth="1"/>
    <col min="6408" max="6408" width="12.109375" style="2" customWidth="1"/>
    <col min="6409" max="6409" width="36.33203125" style="2" customWidth="1"/>
    <col min="6410" max="6657" width="9.109375" style="2"/>
    <col min="6658" max="6658" width="3.6640625" style="2" customWidth="1"/>
    <col min="6659" max="6659" width="3.5546875" style="2" customWidth="1"/>
    <col min="6660" max="6660" width="40.109375" style="2" customWidth="1"/>
    <col min="6661" max="6661" width="6.33203125" style="2" customWidth="1"/>
    <col min="6662" max="6662" width="6.88671875" style="2" customWidth="1"/>
    <col min="6663" max="6663" width="10.44140625" style="2" customWidth="1"/>
    <col min="6664" max="6664" width="12.109375" style="2" customWidth="1"/>
    <col min="6665" max="6665" width="36.33203125" style="2" customWidth="1"/>
    <col min="6666" max="6913" width="9.109375" style="2"/>
    <col min="6914" max="6914" width="3.6640625" style="2" customWidth="1"/>
    <col min="6915" max="6915" width="3.5546875" style="2" customWidth="1"/>
    <col min="6916" max="6916" width="40.109375" style="2" customWidth="1"/>
    <col min="6917" max="6917" width="6.33203125" style="2" customWidth="1"/>
    <col min="6918" max="6918" width="6.88671875" style="2" customWidth="1"/>
    <col min="6919" max="6919" width="10.44140625" style="2" customWidth="1"/>
    <col min="6920" max="6920" width="12.109375" style="2" customWidth="1"/>
    <col min="6921" max="6921" width="36.33203125" style="2" customWidth="1"/>
    <col min="6922" max="7169" width="9.109375" style="2"/>
    <col min="7170" max="7170" width="3.6640625" style="2" customWidth="1"/>
    <col min="7171" max="7171" width="3.5546875" style="2" customWidth="1"/>
    <col min="7172" max="7172" width="40.109375" style="2" customWidth="1"/>
    <col min="7173" max="7173" width="6.33203125" style="2" customWidth="1"/>
    <col min="7174" max="7174" width="6.88671875" style="2" customWidth="1"/>
    <col min="7175" max="7175" width="10.44140625" style="2" customWidth="1"/>
    <col min="7176" max="7176" width="12.109375" style="2" customWidth="1"/>
    <col min="7177" max="7177" width="36.33203125" style="2" customWidth="1"/>
    <col min="7178" max="7425" width="9.109375" style="2"/>
    <col min="7426" max="7426" width="3.6640625" style="2" customWidth="1"/>
    <col min="7427" max="7427" width="3.5546875" style="2" customWidth="1"/>
    <col min="7428" max="7428" width="40.109375" style="2" customWidth="1"/>
    <col min="7429" max="7429" width="6.33203125" style="2" customWidth="1"/>
    <col min="7430" max="7430" width="6.88671875" style="2" customWidth="1"/>
    <col min="7431" max="7431" width="10.44140625" style="2" customWidth="1"/>
    <col min="7432" max="7432" width="12.109375" style="2" customWidth="1"/>
    <col min="7433" max="7433" width="36.33203125" style="2" customWidth="1"/>
    <col min="7434" max="7681" width="9.109375" style="2"/>
    <col min="7682" max="7682" width="3.6640625" style="2" customWidth="1"/>
    <col min="7683" max="7683" width="3.5546875" style="2" customWidth="1"/>
    <col min="7684" max="7684" width="40.109375" style="2" customWidth="1"/>
    <col min="7685" max="7685" width="6.33203125" style="2" customWidth="1"/>
    <col min="7686" max="7686" width="6.88671875" style="2" customWidth="1"/>
    <col min="7687" max="7687" width="10.44140625" style="2" customWidth="1"/>
    <col min="7688" max="7688" width="12.109375" style="2" customWidth="1"/>
    <col min="7689" max="7689" width="36.33203125" style="2" customWidth="1"/>
    <col min="7690" max="7937" width="9.109375" style="2"/>
    <col min="7938" max="7938" width="3.6640625" style="2" customWidth="1"/>
    <col min="7939" max="7939" width="3.5546875" style="2" customWidth="1"/>
    <col min="7940" max="7940" width="40.109375" style="2" customWidth="1"/>
    <col min="7941" max="7941" width="6.33203125" style="2" customWidth="1"/>
    <col min="7942" max="7942" width="6.88671875" style="2" customWidth="1"/>
    <col min="7943" max="7943" width="10.44140625" style="2" customWidth="1"/>
    <col min="7944" max="7944" width="12.109375" style="2" customWidth="1"/>
    <col min="7945" max="7945" width="36.33203125" style="2" customWidth="1"/>
    <col min="7946" max="8193" width="9.109375" style="2"/>
    <col min="8194" max="8194" width="3.6640625" style="2" customWidth="1"/>
    <col min="8195" max="8195" width="3.5546875" style="2" customWidth="1"/>
    <col min="8196" max="8196" width="40.109375" style="2" customWidth="1"/>
    <col min="8197" max="8197" width="6.33203125" style="2" customWidth="1"/>
    <col min="8198" max="8198" width="6.88671875" style="2" customWidth="1"/>
    <col min="8199" max="8199" width="10.44140625" style="2" customWidth="1"/>
    <col min="8200" max="8200" width="12.109375" style="2" customWidth="1"/>
    <col min="8201" max="8201" width="36.33203125" style="2" customWidth="1"/>
    <col min="8202" max="8449" width="9.109375" style="2"/>
    <col min="8450" max="8450" width="3.6640625" style="2" customWidth="1"/>
    <col min="8451" max="8451" width="3.5546875" style="2" customWidth="1"/>
    <col min="8452" max="8452" width="40.109375" style="2" customWidth="1"/>
    <col min="8453" max="8453" width="6.33203125" style="2" customWidth="1"/>
    <col min="8454" max="8454" width="6.88671875" style="2" customWidth="1"/>
    <col min="8455" max="8455" width="10.44140625" style="2" customWidth="1"/>
    <col min="8456" max="8456" width="12.109375" style="2" customWidth="1"/>
    <col min="8457" max="8457" width="36.33203125" style="2" customWidth="1"/>
    <col min="8458" max="8705" width="9.109375" style="2"/>
    <col min="8706" max="8706" width="3.6640625" style="2" customWidth="1"/>
    <col min="8707" max="8707" width="3.5546875" style="2" customWidth="1"/>
    <col min="8708" max="8708" width="40.109375" style="2" customWidth="1"/>
    <col min="8709" max="8709" width="6.33203125" style="2" customWidth="1"/>
    <col min="8710" max="8710" width="6.88671875" style="2" customWidth="1"/>
    <col min="8711" max="8711" width="10.44140625" style="2" customWidth="1"/>
    <col min="8712" max="8712" width="12.109375" style="2" customWidth="1"/>
    <col min="8713" max="8713" width="36.33203125" style="2" customWidth="1"/>
    <col min="8714" max="8961" width="9.109375" style="2"/>
    <col min="8962" max="8962" width="3.6640625" style="2" customWidth="1"/>
    <col min="8963" max="8963" width="3.5546875" style="2" customWidth="1"/>
    <col min="8964" max="8964" width="40.109375" style="2" customWidth="1"/>
    <col min="8965" max="8965" width="6.33203125" style="2" customWidth="1"/>
    <col min="8966" max="8966" width="6.88671875" style="2" customWidth="1"/>
    <col min="8967" max="8967" width="10.44140625" style="2" customWidth="1"/>
    <col min="8968" max="8968" width="12.109375" style="2" customWidth="1"/>
    <col min="8969" max="8969" width="36.33203125" style="2" customWidth="1"/>
    <col min="8970" max="9217" width="9.109375" style="2"/>
    <col min="9218" max="9218" width="3.6640625" style="2" customWidth="1"/>
    <col min="9219" max="9219" width="3.5546875" style="2" customWidth="1"/>
    <col min="9220" max="9220" width="40.109375" style="2" customWidth="1"/>
    <col min="9221" max="9221" width="6.33203125" style="2" customWidth="1"/>
    <col min="9222" max="9222" width="6.88671875" style="2" customWidth="1"/>
    <col min="9223" max="9223" width="10.44140625" style="2" customWidth="1"/>
    <col min="9224" max="9224" width="12.109375" style="2" customWidth="1"/>
    <col min="9225" max="9225" width="36.33203125" style="2" customWidth="1"/>
    <col min="9226" max="9473" width="9.109375" style="2"/>
    <col min="9474" max="9474" width="3.6640625" style="2" customWidth="1"/>
    <col min="9475" max="9475" width="3.5546875" style="2" customWidth="1"/>
    <col min="9476" max="9476" width="40.109375" style="2" customWidth="1"/>
    <col min="9477" max="9477" width="6.33203125" style="2" customWidth="1"/>
    <col min="9478" max="9478" width="6.88671875" style="2" customWidth="1"/>
    <col min="9479" max="9479" width="10.44140625" style="2" customWidth="1"/>
    <col min="9480" max="9480" width="12.109375" style="2" customWidth="1"/>
    <col min="9481" max="9481" width="36.33203125" style="2" customWidth="1"/>
    <col min="9482" max="9729" width="9.109375" style="2"/>
    <col min="9730" max="9730" width="3.6640625" style="2" customWidth="1"/>
    <col min="9731" max="9731" width="3.5546875" style="2" customWidth="1"/>
    <col min="9732" max="9732" width="40.109375" style="2" customWidth="1"/>
    <col min="9733" max="9733" width="6.33203125" style="2" customWidth="1"/>
    <col min="9734" max="9734" width="6.88671875" style="2" customWidth="1"/>
    <col min="9735" max="9735" width="10.44140625" style="2" customWidth="1"/>
    <col min="9736" max="9736" width="12.109375" style="2" customWidth="1"/>
    <col min="9737" max="9737" width="36.33203125" style="2" customWidth="1"/>
    <col min="9738" max="9985" width="9.109375" style="2"/>
    <col min="9986" max="9986" width="3.6640625" style="2" customWidth="1"/>
    <col min="9987" max="9987" width="3.5546875" style="2" customWidth="1"/>
    <col min="9988" max="9988" width="40.109375" style="2" customWidth="1"/>
    <col min="9989" max="9989" width="6.33203125" style="2" customWidth="1"/>
    <col min="9990" max="9990" width="6.88671875" style="2" customWidth="1"/>
    <col min="9991" max="9991" width="10.44140625" style="2" customWidth="1"/>
    <col min="9992" max="9992" width="12.109375" style="2" customWidth="1"/>
    <col min="9993" max="9993" width="36.33203125" style="2" customWidth="1"/>
    <col min="9994" max="10241" width="9.109375" style="2"/>
    <col min="10242" max="10242" width="3.6640625" style="2" customWidth="1"/>
    <col min="10243" max="10243" width="3.5546875" style="2" customWidth="1"/>
    <col min="10244" max="10244" width="40.109375" style="2" customWidth="1"/>
    <col min="10245" max="10245" width="6.33203125" style="2" customWidth="1"/>
    <col min="10246" max="10246" width="6.88671875" style="2" customWidth="1"/>
    <col min="10247" max="10247" width="10.44140625" style="2" customWidth="1"/>
    <col min="10248" max="10248" width="12.109375" style="2" customWidth="1"/>
    <col min="10249" max="10249" width="36.33203125" style="2" customWidth="1"/>
    <col min="10250" max="10497" width="9.109375" style="2"/>
    <col min="10498" max="10498" width="3.6640625" style="2" customWidth="1"/>
    <col min="10499" max="10499" width="3.5546875" style="2" customWidth="1"/>
    <col min="10500" max="10500" width="40.109375" style="2" customWidth="1"/>
    <col min="10501" max="10501" width="6.33203125" style="2" customWidth="1"/>
    <col min="10502" max="10502" width="6.88671875" style="2" customWidth="1"/>
    <col min="10503" max="10503" width="10.44140625" style="2" customWidth="1"/>
    <col min="10504" max="10504" width="12.109375" style="2" customWidth="1"/>
    <col min="10505" max="10505" width="36.33203125" style="2" customWidth="1"/>
    <col min="10506" max="10753" width="9.109375" style="2"/>
    <col min="10754" max="10754" width="3.6640625" style="2" customWidth="1"/>
    <col min="10755" max="10755" width="3.5546875" style="2" customWidth="1"/>
    <col min="10756" max="10756" width="40.109375" style="2" customWidth="1"/>
    <col min="10757" max="10757" width="6.33203125" style="2" customWidth="1"/>
    <col min="10758" max="10758" width="6.88671875" style="2" customWidth="1"/>
    <col min="10759" max="10759" width="10.44140625" style="2" customWidth="1"/>
    <col min="10760" max="10760" width="12.109375" style="2" customWidth="1"/>
    <col min="10761" max="10761" width="36.33203125" style="2" customWidth="1"/>
    <col min="10762" max="11009" width="9.109375" style="2"/>
    <col min="11010" max="11010" width="3.6640625" style="2" customWidth="1"/>
    <col min="11011" max="11011" width="3.5546875" style="2" customWidth="1"/>
    <col min="11012" max="11012" width="40.109375" style="2" customWidth="1"/>
    <col min="11013" max="11013" width="6.33203125" style="2" customWidth="1"/>
    <col min="11014" max="11014" width="6.88671875" style="2" customWidth="1"/>
    <col min="11015" max="11015" width="10.44140625" style="2" customWidth="1"/>
    <col min="11016" max="11016" width="12.109375" style="2" customWidth="1"/>
    <col min="11017" max="11017" width="36.33203125" style="2" customWidth="1"/>
    <col min="11018" max="11265" width="9.109375" style="2"/>
    <col min="11266" max="11266" width="3.6640625" style="2" customWidth="1"/>
    <col min="11267" max="11267" width="3.5546875" style="2" customWidth="1"/>
    <col min="11268" max="11268" width="40.109375" style="2" customWidth="1"/>
    <col min="11269" max="11269" width="6.33203125" style="2" customWidth="1"/>
    <col min="11270" max="11270" width="6.88671875" style="2" customWidth="1"/>
    <col min="11271" max="11271" width="10.44140625" style="2" customWidth="1"/>
    <col min="11272" max="11272" width="12.109375" style="2" customWidth="1"/>
    <col min="11273" max="11273" width="36.33203125" style="2" customWidth="1"/>
    <col min="11274" max="11521" width="9.109375" style="2"/>
    <col min="11522" max="11522" width="3.6640625" style="2" customWidth="1"/>
    <col min="11523" max="11523" width="3.5546875" style="2" customWidth="1"/>
    <col min="11524" max="11524" width="40.109375" style="2" customWidth="1"/>
    <col min="11525" max="11525" width="6.33203125" style="2" customWidth="1"/>
    <col min="11526" max="11526" width="6.88671875" style="2" customWidth="1"/>
    <col min="11527" max="11527" width="10.44140625" style="2" customWidth="1"/>
    <col min="11528" max="11528" width="12.109375" style="2" customWidth="1"/>
    <col min="11529" max="11529" width="36.33203125" style="2" customWidth="1"/>
    <col min="11530" max="11777" width="9.109375" style="2"/>
    <col min="11778" max="11778" width="3.6640625" style="2" customWidth="1"/>
    <col min="11779" max="11779" width="3.5546875" style="2" customWidth="1"/>
    <col min="11780" max="11780" width="40.109375" style="2" customWidth="1"/>
    <col min="11781" max="11781" width="6.33203125" style="2" customWidth="1"/>
    <col min="11782" max="11782" width="6.88671875" style="2" customWidth="1"/>
    <col min="11783" max="11783" width="10.44140625" style="2" customWidth="1"/>
    <col min="11784" max="11784" width="12.109375" style="2" customWidth="1"/>
    <col min="11785" max="11785" width="36.33203125" style="2" customWidth="1"/>
    <col min="11786" max="12033" width="9.109375" style="2"/>
    <col min="12034" max="12034" width="3.6640625" style="2" customWidth="1"/>
    <col min="12035" max="12035" width="3.5546875" style="2" customWidth="1"/>
    <col min="12036" max="12036" width="40.109375" style="2" customWidth="1"/>
    <col min="12037" max="12037" width="6.33203125" style="2" customWidth="1"/>
    <col min="12038" max="12038" width="6.88671875" style="2" customWidth="1"/>
    <col min="12039" max="12039" width="10.44140625" style="2" customWidth="1"/>
    <col min="12040" max="12040" width="12.109375" style="2" customWidth="1"/>
    <col min="12041" max="12041" width="36.33203125" style="2" customWidth="1"/>
    <col min="12042" max="12289" width="9.109375" style="2"/>
    <col min="12290" max="12290" width="3.6640625" style="2" customWidth="1"/>
    <col min="12291" max="12291" width="3.5546875" style="2" customWidth="1"/>
    <col min="12292" max="12292" width="40.109375" style="2" customWidth="1"/>
    <col min="12293" max="12293" width="6.33203125" style="2" customWidth="1"/>
    <col min="12294" max="12294" width="6.88671875" style="2" customWidth="1"/>
    <col min="12295" max="12295" width="10.44140625" style="2" customWidth="1"/>
    <col min="12296" max="12296" width="12.109375" style="2" customWidth="1"/>
    <col min="12297" max="12297" width="36.33203125" style="2" customWidth="1"/>
    <col min="12298" max="12545" width="9.109375" style="2"/>
    <col min="12546" max="12546" width="3.6640625" style="2" customWidth="1"/>
    <col min="12547" max="12547" width="3.5546875" style="2" customWidth="1"/>
    <col min="12548" max="12548" width="40.109375" style="2" customWidth="1"/>
    <col min="12549" max="12549" width="6.33203125" style="2" customWidth="1"/>
    <col min="12550" max="12550" width="6.88671875" style="2" customWidth="1"/>
    <col min="12551" max="12551" width="10.44140625" style="2" customWidth="1"/>
    <col min="12552" max="12552" width="12.109375" style="2" customWidth="1"/>
    <col min="12553" max="12553" width="36.33203125" style="2" customWidth="1"/>
    <col min="12554" max="12801" width="9.109375" style="2"/>
    <col min="12802" max="12802" width="3.6640625" style="2" customWidth="1"/>
    <col min="12803" max="12803" width="3.5546875" style="2" customWidth="1"/>
    <col min="12804" max="12804" width="40.109375" style="2" customWidth="1"/>
    <col min="12805" max="12805" width="6.33203125" style="2" customWidth="1"/>
    <col min="12806" max="12806" width="6.88671875" style="2" customWidth="1"/>
    <col min="12807" max="12807" width="10.44140625" style="2" customWidth="1"/>
    <col min="12808" max="12808" width="12.109375" style="2" customWidth="1"/>
    <col min="12809" max="12809" width="36.33203125" style="2" customWidth="1"/>
    <col min="12810" max="13057" width="9.109375" style="2"/>
    <col min="13058" max="13058" width="3.6640625" style="2" customWidth="1"/>
    <col min="13059" max="13059" width="3.5546875" style="2" customWidth="1"/>
    <col min="13060" max="13060" width="40.109375" style="2" customWidth="1"/>
    <col min="13061" max="13061" width="6.33203125" style="2" customWidth="1"/>
    <col min="13062" max="13062" width="6.88671875" style="2" customWidth="1"/>
    <col min="13063" max="13063" width="10.44140625" style="2" customWidth="1"/>
    <col min="13064" max="13064" width="12.109375" style="2" customWidth="1"/>
    <col min="13065" max="13065" width="36.33203125" style="2" customWidth="1"/>
    <col min="13066" max="13313" width="9.109375" style="2"/>
    <col min="13314" max="13314" width="3.6640625" style="2" customWidth="1"/>
    <col min="13315" max="13315" width="3.5546875" style="2" customWidth="1"/>
    <col min="13316" max="13316" width="40.109375" style="2" customWidth="1"/>
    <col min="13317" max="13317" width="6.33203125" style="2" customWidth="1"/>
    <col min="13318" max="13318" width="6.88671875" style="2" customWidth="1"/>
    <col min="13319" max="13319" width="10.44140625" style="2" customWidth="1"/>
    <col min="13320" max="13320" width="12.109375" style="2" customWidth="1"/>
    <col min="13321" max="13321" width="36.33203125" style="2" customWidth="1"/>
    <col min="13322" max="13569" width="9.109375" style="2"/>
    <col min="13570" max="13570" width="3.6640625" style="2" customWidth="1"/>
    <col min="13571" max="13571" width="3.5546875" style="2" customWidth="1"/>
    <col min="13572" max="13572" width="40.109375" style="2" customWidth="1"/>
    <col min="13573" max="13573" width="6.33203125" style="2" customWidth="1"/>
    <col min="13574" max="13574" width="6.88671875" style="2" customWidth="1"/>
    <col min="13575" max="13575" width="10.44140625" style="2" customWidth="1"/>
    <col min="13576" max="13576" width="12.109375" style="2" customWidth="1"/>
    <col min="13577" max="13577" width="36.33203125" style="2" customWidth="1"/>
    <col min="13578" max="13825" width="9.109375" style="2"/>
    <col min="13826" max="13826" width="3.6640625" style="2" customWidth="1"/>
    <col min="13827" max="13827" width="3.5546875" style="2" customWidth="1"/>
    <col min="13828" max="13828" width="40.109375" style="2" customWidth="1"/>
    <col min="13829" max="13829" width="6.33203125" style="2" customWidth="1"/>
    <col min="13830" max="13830" width="6.88671875" style="2" customWidth="1"/>
    <col min="13831" max="13831" width="10.44140625" style="2" customWidth="1"/>
    <col min="13832" max="13832" width="12.109375" style="2" customWidth="1"/>
    <col min="13833" max="13833" width="36.33203125" style="2" customWidth="1"/>
    <col min="13834" max="14081" width="9.109375" style="2"/>
    <col min="14082" max="14082" width="3.6640625" style="2" customWidth="1"/>
    <col min="14083" max="14083" width="3.5546875" style="2" customWidth="1"/>
    <col min="14084" max="14084" width="40.109375" style="2" customWidth="1"/>
    <col min="14085" max="14085" width="6.33203125" style="2" customWidth="1"/>
    <col min="14086" max="14086" width="6.88671875" style="2" customWidth="1"/>
    <col min="14087" max="14087" width="10.44140625" style="2" customWidth="1"/>
    <col min="14088" max="14088" width="12.109375" style="2" customWidth="1"/>
    <col min="14089" max="14089" width="36.33203125" style="2" customWidth="1"/>
    <col min="14090" max="14337" width="9.109375" style="2"/>
    <col min="14338" max="14338" width="3.6640625" style="2" customWidth="1"/>
    <col min="14339" max="14339" width="3.5546875" style="2" customWidth="1"/>
    <col min="14340" max="14340" width="40.109375" style="2" customWidth="1"/>
    <col min="14341" max="14341" width="6.33203125" style="2" customWidth="1"/>
    <col min="14342" max="14342" width="6.88671875" style="2" customWidth="1"/>
    <col min="14343" max="14343" width="10.44140625" style="2" customWidth="1"/>
    <col min="14344" max="14344" width="12.109375" style="2" customWidth="1"/>
    <col min="14345" max="14345" width="36.33203125" style="2" customWidth="1"/>
    <col min="14346" max="14593" width="9.109375" style="2"/>
    <col min="14594" max="14594" width="3.6640625" style="2" customWidth="1"/>
    <col min="14595" max="14595" width="3.5546875" style="2" customWidth="1"/>
    <col min="14596" max="14596" width="40.109375" style="2" customWidth="1"/>
    <col min="14597" max="14597" width="6.33203125" style="2" customWidth="1"/>
    <col min="14598" max="14598" width="6.88671875" style="2" customWidth="1"/>
    <col min="14599" max="14599" width="10.44140625" style="2" customWidth="1"/>
    <col min="14600" max="14600" width="12.109375" style="2" customWidth="1"/>
    <col min="14601" max="14601" width="36.33203125" style="2" customWidth="1"/>
    <col min="14602" max="14849" width="9.109375" style="2"/>
    <col min="14850" max="14850" width="3.6640625" style="2" customWidth="1"/>
    <col min="14851" max="14851" width="3.5546875" style="2" customWidth="1"/>
    <col min="14852" max="14852" width="40.109375" style="2" customWidth="1"/>
    <col min="14853" max="14853" width="6.33203125" style="2" customWidth="1"/>
    <col min="14854" max="14854" width="6.88671875" style="2" customWidth="1"/>
    <col min="14855" max="14855" width="10.44140625" style="2" customWidth="1"/>
    <col min="14856" max="14856" width="12.109375" style="2" customWidth="1"/>
    <col min="14857" max="14857" width="36.33203125" style="2" customWidth="1"/>
    <col min="14858" max="15105" width="9.109375" style="2"/>
    <col min="15106" max="15106" width="3.6640625" style="2" customWidth="1"/>
    <col min="15107" max="15107" width="3.5546875" style="2" customWidth="1"/>
    <col min="15108" max="15108" width="40.109375" style="2" customWidth="1"/>
    <col min="15109" max="15109" width="6.33203125" style="2" customWidth="1"/>
    <col min="15110" max="15110" width="6.88671875" style="2" customWidth="1"/>
    <col min="15111" max="15111" width="10.44140625" style="2" customWidth="1"/>
    <col min="15112" max="15112" width="12.109375" style="2" customWidth="1"/>
    <col min="15113" max="15113" width="36.33203125" style="2" customWidth="1"/>
    <col min="15114" max="15361" width="9.109375" style="2"/>
    <col min="15362" max="15362" width="3.6640625" style="2" customWidth="1"/>
    <col min="15363" max="15363" width="3.5546875" style="2" customWidth="1"/>
    <col min="15364" max="15364" width="40.109375" style="2" customWidth="1"/>
    <col min="15365" max="15365" width="6.33203125" style="2" customWidth="1"/>
    <col min="15366" max="15366" width="6.88671875" style="2" customWidth="1"/>
    <col min="15367" max="15367" width="10.44140625" style="2" customWidth="1"/>
    <col min="15368" max="15368" width="12.109375" style="2" customWidth="1"/>
    <col min="15369" max="15369" width="36.33203125" style="2" customWidth="1"/>
    <col min="15370" max="15617" width="9.109375" style="2"/>
    <col min="15618" max="15618" width="3.6640625" style="2" customWidth="1"/>
    <col min="15619" max="15619" width="3.5546875" style="2" customWidth="1"/>
    <col min="15620" max="15620" width="40.109375" style="2" customWidth="1"/>
    <col min="15621" max="15621" width="6.33203125" style="2" customWidth="1"/>
    <col min="15622" max="15622" width="6.88671875" style="2" customWidth="1"/>
    <col min="15623" max="15623" width="10.44140625" style="2" customWidth="1"/>
    <col min="15624" max="15624" width="12.109375" style="2" customWidth="1"/>
    <col min="15625" max="15625" width="36.33203125" style="2" customWidth="1"/>
    <col min="15626" max="15873" width="9.109375" style="2"/>
    <col min="15874" max="15874" width="3.6640625" style="2" customWidth="1"/>
    <col min="15875" max="15875" width="3.5546875" style="2" customWidth="1"/>
    <col min="15876" max="15876" width="40.109375" style="2" customWidth="1"/>
    <col min="15877" max="15877" width="6.33203125" style="2" customWidth="1"/>
    <col min="15878" max="15878" width="6.88671875" style="2" customWidth="1"/>
    <col min="15879" max="15879" width="10.44140625" style="2" customWidth="1"/>
    <col min="15880" max="15880" width="12.109375" style="2" customWidth="1"/>
    <col min="15881" max="15881" width="36.33203125" style="2" customWidth="1"/>
    <col min="15882" max="16129" width="9.109375" style="2"/>
    <col min="16130" max="16130" width="3.6640625" style="2" customWidth="1"/>
    <col min="16131" max="16131" width="3.5546875" style="2" customWidth="1"/>
    <col min="16132" max="16132" width="40.109375" style="2" customWidth="1"/>
    <col min="16133" max="16133" width="6.33203125" style="2" customWidth="1"/>
    <col min="16134" max="16134" width="6.88671875" style="2" customWidth="1"/>
    <col min="16135" max="16135" width="10.44140625" style="2" customWidth="1"/>
    <col min="16136" max="16136" width="12.109375" style="2" customWidth="1"/>
    <col min="16137" max="16137" width="36.33203125" style="2" customWidth="1"/>
    <col min="16138" max="16384" width="9.109375" style="2"/>
  </cols>
  <sheetData>
    <row r="1" spans="1:18" ht="14.4" x14ac:dyDescent="0.3">
      <c r="A1" s="90"/>
    </row>
    <row r="2" spans="1:18" ht="14.4" x14ac:dyDescent="0.3">
      <c r="A2" s="91" t="s">
        <v>433</v>
      </c>
      <c r="B2" s="105" t="s">
        <v>41</v>
      </c>
      <c r="C2" s="10"/>
      <c r="D2" s="10"/>
      <c r="E2" s="11"/>
      <c r="F2" s="11"/>
      <c r="G2" s="228"/>
      <c r="H2" s="229"/>
    </row>
    <row r="3" spans="1:18" x14ac:dyDescent="0.3">
      <c r="A3" s="97"/>
      <c r="B3" s="104" t="s">
        <v>4</v>
      </c>
      <c r="C3" s="7"/>
      <c r="D3" s="7"/>
      <c r="E3" s="9"/>
      <c r="F3" s="9"/>
      <c r="G3" s="133"/>
      <c r="H3" s="230"/>
    </row>
    <row r="4" spans="1:18" ht="14.4" x14ac:dyDescent="0.3">
      <c r="A4" s="97"/>
      <c r="B4" s="36"/>
      <c r="C4" s="7"/>
      <c r="D4" s="7"/>
      <c r="E4" s="9"/>
      <c r="F4" s="9"/>
      <c r="G4" s="133"/>
      <c r="H4" s="230"/>
    </row>
    <row r="5" spans="1:18" ht="31.5" customHeight="1" x14ac:dyDescent="0.3">
      <c r="A5" s="91" t="s">
        <v>433</v>
      </c>
      <c r="B5" s="82">
        <v>8</v>
      </c>
      <c r="C5" s="397" t="s">
        <v>453</v>
      </c>
      <c r="D5" s="12"/>
      <c r="E5" s="11"/>
      <c r="F5" s="11"/>
      <c r="G5" s="228"/>
      <c r="H5" s="229"/>
    </row>
    <row r="6" spans="1:18" ht="79.2" customHeight="1" x14ac:dyDescent="0.3">
      <c r="A6" s="657" t="s">
        <v>506</v>
      </c>
      <c r="B6" s="658"/>
      <c r="C6" s="658"/>
      <c r="D6" s="658"/>
      <c r="E6" s="658"/>
      <c r="F6" s="658"/>
      <c r="G6" s="658"/>
      <c r="H6" s="659"/>
    </row>
    <row r="7" spans="1:18" ht="18.899999999999999" customHeight="1" x14ac:dyDescent="0.3">
      <c r="A7" s="97" t="s">
        <v>28</v>
      </c>
      <c r="B7" s="83"/>
      <c r="C7" s="401"/>
      <c r="D7" s="401"/>
      <c r="E7" s="401"/>
      <c r="F7" s="401"/>
      <c r="G7" s="231"/>
      <c r="H7" s="232"/>
    </row>
    <row r="8" spans="1:18" ht="18.3" customHeight="1" x14ac:dyDescent="0.3">
      <c r="A8" s="91"/>
      <c r="B8" s="82"/>
      <c r="C8" s="397" t="s">
        <v>450</v>
      </c>
      <c r="D8" s="12"/>
      <c r="E8" s="11"/>
      <c r="F8" s="11"/>
      <c r="G8" s="228"/>
      <c r="H8" s="229"/>
    </row>
    <row r="9" spans="1:18" ht="21.6" customHeight="1" x14ac:dyDescent="0.3">
      <c r="A9" s="92"/>
      <c r="B9" s="36"/>
      <c r="C9" s="43" t="s">
        <v>451</v>
      </c>
      <c r="D9" s="43"/>
      <c r="E9" s="9"/>
      <c r="F9" s="9"/>
      <c r="G9" s="133"/>
      <c r="H9" s="230"/>
    </row>
    <row r="10" spans="1:18" ht="8.25" customHeight="1" x14ac:dyDescent="0.3">
      <c r="A10" s="93"/>
      <c r="B10" s="37"/>
      <c r="C10" s="13"/>
      <c r="D10" s="13"/>
      <c r="E10" s="6"/>
      <c r="F10" s="6"/>
      <c r="G10" s="233"/>
      <c r="H10" s="234"/>
    </row>
    <row r="11" spans="1:18" ht="6" customHeight="1" x14ac:dyDescent="0.3">
      <c r="A11" s="94"/>
      <c r="B11" s="84"/>
      <c r="C11" s="55"/>
      <c r="D11" s="55"/>
      <c r="E11" s="56"/>
      <c r="F11" s="56"/>
      <c r="G11" s="194"/>
      <c r="H11" s="195"/>
    </row>
    <row r="12" spans="1:18" ht="15" customHeight="1" x14ac:dyDescent="0.3">
      <c r="A12" s="95" t="s">
        <v>1</v>
      </c>
      <c r="B12" s="85"/>
      <c r="C12" s="18" t="s">
        <v>2</v>
      </c>
      <c r="D12" s="18"/>
      <c r="E12" s="19" t="s">
        <v>10</v>
      </c>
      <c r="F12" s="20" t="s">
        <v>6</v>
      </c>
      <c r="G12" s="21" t="s">
        <v>7</v>
      </c>
      <c r="H12" s="22" t="s">
        <v>8</v>
      </c>
    </row>
    <row r="13" spans="1:18" ht="15" customHeight="1" x14ac:dyDescent="0.3">
      <c r="A13" s="95"/>
      <c r="B13" s="85"/>
      <c r="C13" s="18"/>
      <c r="D13" s="18"/>
      <c r="E13" s="19" t="s">
        <v>11</v>
      </c>
      <c r="F13" s="20"/>
      <c r="G13" s="21" t="s">
        <v>9</v>
      </c>
      <c r="H13" s="22" t="s">
        <v>9</v>
      </c>
    </row>
    <row r="14" spans="1:18" ht="8.25" customHeight="1" x14ac:dyDescent="0.3">
      <c r="A14" s="96"/>
      <c r="B14" s="82"/>
      <c r="C14" s="47"/>
      <c r="D14" s="47"/>
      <c r="E14" s="11"/>
      <c r="F14" s="11"/>
      <c r="G14" s="228"/>
      <c r="H14" s="229"/>
      <c r="L14" s="237"/>
    </row>
    <row r="15" spans="1:18" ht="34.049999999999997" customHeight="1" x14ac:dyDescent="0.3">
      <c r="A15" s="221"/>
      <c r="B15" s="207"/>
      <c r="C15" s="210" t="s">
        <v>562</v>
      </c>
      <c r="D15" s="384"/>
      <c r="E15" s="209"/>
      <c r="F15" s="209"/>
      <c r="G15" s="395"/>
      <c r="H15" s="396"/>
      <c r="I15" s="4"/>
      <c r="J15" s="4"/>
      <c r="K15" s="4"/>
      <c r="L15" s="4"/>
      <c r="R15" s="237"/>
    </row>
    <row r="16" spans="1:18" ht="27.6" x14ac:dyDescent="0.3">
      <c r="A16" s="97"/>
      <c r="B16" s="36">
        <f>COUNT($B$14:B15)+1</f>
        <v>1</v>
      </c>
      <c r="C16" s="51" t="s">
        <v>211</v>
      </c>
      <c r="D16" s="556"/>
      <c r="E16" s="9"/>
      <c r="F16" s="9"/>
      <c r="G16" s="565"/>
      <c r="H16" s="33"/>
      <c r="I16" s="4"/>
      <c r="J16" s="4"/>
      <c r="K16" s="4"/>
      <c r="L16" s="4"/>
      <c r="O16" s="41"/>
    </row>
    <row r="17" spans="1:18" ht="62.25" customHeight="1" x14ac:dyDescent="0.3">
      <c r="A17" s="97"/>
      <c r="B17" s="36"/>
      <c r="C17" s="44" t="s">
        <v>80</v>
      </c>
      <c r="D17" s="557"/>
      <c r="E17" s="9"/>
      <c r="F17" s="9"/>
      <c r="G17" s="565"/>
      <c r="H17" s="33"/>
      <c r="I17" s="4"/>
      <c r="J17" s="4"/>
      <c r="K17" s="4"/>
      <c r="L17" s="4"/>
      <c r="M17" s="41"/>
      <c r="N17" s="41"/>
      <c r="O17" s="35"/>
    </row>
    <row r="18" spans="1:18" s="203" customFormat="1" ht="27.6" x14ac:dyDescent="0.3">
      <c r="A18" s="197"/>
      <c r="B18" s="198"/>
      <c r="C18" s="52" t="s">
        <v>210</v>
      </c>
      <c r="D18" s="580"/>
      <c r="E18" s="61"/>
      <c r="F18" s="61"/>
      <c r="G18" s="512"/>
      <c r="H18" s="250"/>
      <c r="I18" s="202"/>
      <c r="J18" s="202"/>
      <c r="K18" s="202"/>
      <c r="L18" s="202"/>
      <c r="M18" s="204"/>
      <c r="N18" s="204"/>
      <c r="O18" s="251"/>
    </row>
    <row r="19" spans="1:18" s="203" customFormat="1" ht="14.4" x14ac:dyDescent="0.3">
      <c r="A19" s="197"/>
      <c r="B19" s="198"/>
      <c r="C19" s="52" t="s">
        <v>132</v>
      </c>
      <c r="D19" s="580"/>
      <c r="E19" s="61" t="s">
        <v>18</v>
      </c>
      <c r="F19" s="61">
        <v>22</v>
      </c>
      <c r="G19" s="512">
        <f>L19</f>
        <v>0</v>
      </c>
      <c r="H19" s="250">
        <f>F19*G19</f>
        <v>0</v>
      </c>
      <c r="I19" s="202"/>
      <c r="J19" s="202"/>
      <c r="K19" s="202"/>
      <c r="L19" s="202"/>
      <c r="M19" s="204"/>
      <c r="N19" s="204"/>
      <c r="O19" s="251"/>
    </row>
    <row r="20" spans="1:18" s="203" customFormat="1" ht="14.4" x14ac:dyDescent="0.3">
      <c r="A20" s="197"/>
      <c r="B20" s="198"/>
      <c r="C20" s="52" t="s">
        <v>81</v>
      </c>
      <c r="D20" s="580"/>
      <c r="E20" s="61" t="s">
        <v>18</v>
      </c>
      <c r="F20" s="61">
        <v>28</v>
      </c>
      <c r="G20" s="512">
        <f>L20</f>
        <v>0</v>
      </c>
      <c r="H20" s="250">
        <f>F20*G20</f>
        <v>0</v>
      </c>
      <c r="I20" s="202"/>
      <c r="J20" s="202"/>
      <c r="K20" s="202"/>
      <c r="L20" s="202"/>
      <c r="M20" s="204"/>
      <c r="N20" s="204"/>
      <c r="O20" s="251"/>
    </row>
    <row r="21" spans="1:18" s="203" customFormat="1" ht="14.4" x14ac:dyDescent="0.3">
      <c r="A21" s="197"/>
      <c r="B21" s="198"/>
      <c r="C21" s="52" t="s">
        <v>205</v>
      </c>
      <c r="D21" s="580"/>
      <c r="E21" s="61" t="s">
        <v>18</v>
      </c>
      <c r="F21" s="61">
        <v>30</v>
      </c>
      <c r="G21" s="512">
        <f>L21</f>
        <v>0</v>
      </c>
      <c r="H21" s="250">
        <f>F21*G21</f>
        <v>0</v>
      </c>
      <c r="I21" s="202"/>
      <c r="J21" s="202"/>
      <c r="K21" s="202"/>
      <c r="L21" s="202"/>
      <c r="M21" s="204"/>
      <c r="N21" s="204"/>
      <c r="O21" s="251"/>
    </row>
    <row r="22" spans="1:18" s="203" customFormat="1" ht="14.4" x14ac:dyDescent="0.3">
      <c r="A22" s="197"/>
      <c r="B22" s="198"/>
      <c r="C22" s="52" t="s">
        <v>209</v>
      </c>
      <c r="D22" s="580"/>
      <c r="E22" s="61" t="s">
        <v>18</v>
      </c>
      <c r="F22" s="61">
        <v>18</v>
      </c>
      <c r="G22" s="512">
        <f>L22</f>
        <v>0</v>
      </c>
      <c r="H22" s="250">
        <f>F22*G22</f>
        <v>0</v>
      </c>
      <c r="I22" s="202"/>
      <c r="J22" s="202"/>
      <c r="K22" s="202"/>
      <c r="L22" s="202"/>
      <c r="M22" s="204"/>
      <c r="N22" s="204"/>
      <c r="O22" s="251"/>
    </row>
    <row r="23" spans="1:18" s="203" customFormat="1" ht="27.6" x14ac:dyDescent="0.3">
      <c r="A23" s="197"/>
      <c r="B23" s="198"/>
      <c r="C23" s="52" t="s">
        <v>206</v>
      </c>
      <c r="D23" s="580"/>
      <c r="E23" s="61" t="s">
        <v>18</v>
      </c>
      <c r="F23" s="61">
        <v>24</v>
      </c>
      <c r="G23" s="512">
        <f>L23</f>
        <v>0</v>
      </c>
      <c r="H23" s="250">
        <f>F23*G23</f>
        <v>0</v>
      </c>
      <c r="I23" s="202"/>
      <c r="J23" s="202"/>
      <c r="K23" s="202"/>
      <c r="L23" s="202"/>
      <c r="M23" s="204"/>
      <c r="N23" s="204"/>
      <c r="O23" s="251"/>
    </row>
    <row r="24" spans="1:18" s="203" customFormat="1" ht="27.6" x14ac:dyDescent="0.3">
      <c r="A24" s="197"/>
      <c r="B24" s="198"/>
      <c r="C24" s="52" t="s">
        <v>207</v>
      </c>
      <c r="D24" s="580"/>
      <c r="E24" s="61"/>
      <c r="F24" s="61"/>
      <c r="G24" s="512"/>
      <c r="H24" s="250"/>
      <c r="I24" s="202"/>
      <c r="J24" s="202"/>
      <c r="K24" s="202"/>
      <c r="L24" s="202"/>
      <c r="M24" s="204"/>
      <c r="N24" s="204"/>
      <c r="O24" s="251"/>
    </row>
    <row r="25" spans="1:18" s="203" customFormat="1" ht="14.4" x14ac:dyDescent="0.3">
      <c r="A25" s="197"/>
      <c r="B25" s="198"/>
      <c r="C25" s="52" t="s">
        <v>132</v>
      </c>
      <c r="D25" s="580"/>
      <c r="E25" s="61" t="s">
        <v>18</v>
      </c>
      <c r="F25" s="61">
        <v>16</v>
      </c>
      <c r="G25" s="512">
        <f>L25</f>
        <v>0</v>
      </c>
      <c r="H25" s="250">
        <f t="shared" ref="H25:H30" si="0">F25*G25</f>
        <v>0</v>
      </c>
      <c r="I25" s="202"/>
      <c r="J25" s="202"/>
      <c r="K25" s="202"/>
      <c r="L25" s="202"/>
      <c r="M25" s="204"/>
      <c r="N25" s="204"/>
      <c r="O25" s="251"/>
    </row>
    <row r="26" spans="1:18" s="203" customFormat="1" ht="14.4" x14ac:dyDescent="0.3">
      <c r="A26" s="197"/>
      <c r="B26" s="198"/>
      <c r="C26" s="52" t="s">
        <v>81</v>
      </c>
      <c r="D26" s="580"/>
      <c r="E26" s="61" t="s">
        <v>18</v>
      </c>
      <c r="F26" s="61">
        <v>6</v>
      </c>
      <c r="G26" s="512">
        <f>L26</f>
        <v>0</v>
      </c>
      <c r="H26" s="250">
        <f t="shared" si="0"/>
        <v>0</v>
      </c>
      <c r="I26" s="202"/>
      <c r="J26" s="202"/>
      <c r="K26" s="202"/>
      <c r="L26" s="202"/>
      <c r="M26" s="204"/>
      <c r="N26" s="204"/>
      <c r="O26" s="251"/>
    </row>
    <row r="27" spans="1:18" s="203" customFormat="1" ht="14.4" x14ac:dyDescent="0.3">
      <c r="A27" s="197"/>
      <c r="B27" s="198"/>
      <c r="C27" s="52" t="s">
        <v>205</v>
      </c>
      <c r="D27" s="580"/>
      <c r="E27" s="61" t="s">
        <v>18</v>
      </c>
      <c r="F27" s="61">
        <v>16</v>
      </c>
      <c r="G27" s="512">
        <f>L27</f>
        <v>0</v>
      </c>
      <c r="H27" s="250">
        <f t="shared" si="0"/>
        <v>0</v>
      </c>
      <c r="I27" s="202"/>
      <c r="J27" s="202"/>
      <c r="K27" s="202"/>
      <c r="L27" s="202"/>
      <c r="M27" s="204"/>
      <c r="N27" s="204"/>
      <c r="O27" s="251"/>
    </row>
    <row r="28" spans="1:18" s="203" customFormat="1" ht="14.4" x14ac:dyDescent="0.3">
      <c r="A28" s="197"/>
      <c r="B28" s="198"/>
      <c r="C28" s="52" t="s">
        <v>209</v>
      </c>
      <c r="D28" s="580"/>
      <c r="E28" s="61" t="s">
        <v>18</v>
      </c>
      <c r="F28" s="61">
        <v>8</v>
      </c>
      <c r="G28" s="512">
        <f>L28</f>
        <v>0</v>
      </c>
      <c r="H28" s="250">
        <f t="shared" si="0"/>
        <v>0</v>
      </c>
      <c r="I28" s="202"/>
      <c r="J28" s="202"/>
      <c r="K28" s="202"/>
      <c r="L28" s="202"/>
      <c r="M28" s="204"/>
      <c r="N28" s="204"/>
      <c r="O28" s="251"/>
    </row>
    <row r="29" spans="1:18" ht="27.6" x14ac:dyDescent="0.3">
      <c r="A29" s="97"/>
      <c r="B29" s="36"/>
      <c r="C29" s="52" t="s">
        <v>561</v>
      </c>
      <c r="D29" s="557"/>
      <c r="E29" s="61" t="s">
        <v>18</v>
      </c>
      <c r="F29" s="61">
        <v>8</v>
      </c>
      <c r="G29" s="512">
        <f t="shared" ref="G29:G31" si="1">L29</f>
        <v>0</v>
      </c>
      <c r="H29" s="250">
        <f t="shared" si="0"/>
        <v>0</v>
      </c>
      <c r="I29" s="4"/>
      <c r="J29" s="4"/>
      <c r="K29" s="4"/>
      <c r="L29" s="202"/>
      <c r="M29" s="41"/>
      <c r="N29" s="41"/>
      <c r="O29" s="35"/>
    </row>
    <row r="30" spans="1:18" ht="27.6" x14ac:dyDescent="0.3">
      <c r="A30" s="97"/>
      <c r="B30" s="36"/>
      <c r="C30" s="52" t="s">
        <v>208</v>
      </c>
      <c r="D30" s="557"/>
      <c r="E30" s="61" t="s">
        <v>18</v>
      </c>
      <c r="F30" s="61">
        <v>8</v>
      </c>
      <c r="G30" s="512">
        <f t="shared" ref="G30" si="2">L30</f>
        <v>0</v>
      </c>
      <c r="H30" s="250">
        <f t="shared" si="0"/>
        <v>0</v>
      </c>
      <c r="I30" s="4"/>
      <c r="J30" s="4"/>
      <c r="K30" s="4"/>
      <c r="L30" s="202"/>
      <c r="M30" s="41"/>
      <c r="N30" s="41"/>
      <c r="O30" s="35"/>
    </row>
    <row r="31" spans="1:18" ht="27.6" x14ac:dyDescent="0.3">
      <c r="A31" s="93"/>
      <c r="B31" s="37"/>
      <c r="C31" s="128" t="s">
        <v>204</v>
      </c>
      <c r="D31" s="558"/>
      <c r="E31" s="60" t="s">
        <v>18</v>
      </c>
      <c r="F31" s="60">
        <v>8</v>
      </c>
      <c r="G31" s="513">
        <f t="shared" si="1"/>
        <v>0</v>
      </c>
      <c r="H31" s="254">
        <f>G31*F31</f>
        <v>0</v>
      </c>
      <c r="I31" s="4"/>
      <c r="J31" s="4"/>
      <c r="K31" s="4"/>
      <c r="L31" s="202"/>
      <c r="M31" s="41"/>
      <c r="N31" s="41"/>
      <c r="O31" s="35"/>
    </row>
    <row r="32" spans="1:18" ht="8.25" customHeight="1" x14ac:dyDescent="0.3">
      <c r="A32" s="97"/>
      <c r="B32" s="36"/>
      <c r="C32" s="42"/>
      <c r="D32" s="555"/>
      <c r="E32" s="193"/>
      <c r="F32" s="193"/>
      <c r="G32" s="512"/>
      <c r="H32" s="250"/>
      <c r="I32" s="4"/>
      <c r="J32" s="4"/>
      <c r="K32" s="4"/>
      <c r="L32" s="4"/>
      <c r="R32" s="237"/>
    </row>
    <row r="33" spans="1:18" ht="41.4" x14ac:dyDescent="0.3">
      <c r="A33" s="97"/>
      <c r="B33" s="36">
        <f>COUNT($B$14:B32)+1</f>
        <v>2</v>
      </c>
      <c r="C33" s="51" t="s">
        <v>218</v>
      </c>
      <c r="D33" s="556"/>
      <c r="E33" s="193"/>
      <c r="F33" s="193"/>
      <c r="G33" s="512"/>
      <c r="H33" s="250"/>
      <c r="I33" s="4"/>
      <c r="J33" s="4"/>
      <c r="K33" s="4"/>
      <c r="L33" s="4"/>
    </row>
    <row r="34" spans="1:18" ht="150" customHeight="1" x14ac:dyDescent="0.3">
      <c r="A34" s="97"/>
      <c r="B34" s="36"/>
      <c r="C34" s="54" t="s">
        <v>220</v>
      </c>
      <c r="D34" s="545"/>
      <c r="E34" s="193"/>
      <c r="F34" s="193"/>
      <c r="G34" s="512"/>
      <c r="H34" s="250"/>
      <c r="I34" s="4"/>
      <c r="J34" s="4"/>
      <c r="K34" s="4"/>
      <c r="L34" s="4"/>
      <c r="N34" s="41"/>
    </row>
    <row r="35" spans="1:18" s="203" customFormat="1" ht="14.4" x14ac:dyDescent="0.3">
      <c r="A35" s="197"/>
      <c r="B35" s="198"/>
      <c r="C35" s="248" t="s">
        <v>216</v>
      </c>
      <c r="D35" s="597"/>
      <c r="E35" s="61"/>
      <c r="F35" s="61"/>
      <c r="G35" s="512"/>
      <c r="H35" s="250"/>
    </row>
    <row r="36" spans="1:18" s="203" customFormat="1" x14ac:dyDescent="0.3">
      <c r="A36" s="197"/>
      <c r="B36" s="198"/>
      <c r="C36" s="52" t="s">
        <v>212</v>
      </c>
      <c r="D36" s="580"/>
      <c r="E36" s="61" t="s">
        <v>18</v>
      </c>
      <c r="F36" s="61">
        <f>F29+F25+F23+F19</f>
        <v>70</v>
      </c>
      <c r="G36" s="512">
        <f>L36</f>
        <v>0</v>
      </c>
      <c r="H36" s="250">
        <f>F36*G36</f>
        <v>0</v>
      </c>
      <c r="I36" s="202"/>
      <c r="J36" s="202"/>
      <c r="K36" s="202"/>
      <c r="L36" s="202"/>
      <c r="M36" s="204"/>
      <c r="N36" s="204"/>
      <c r="O36" s="251"/>
    </row>
    <row r="37" spans="1:18" s="203" customFormat="1" x14ac:dyDescent="0.3">
      <c r="A37" s="197"/>
      <c r="B37" s="198"/>
      <c r="C37" s="52" t="s">
        <v>213</v>
      </c>
      <c r="D37" s="580"/>
      <c r="E37" s="61" t="s">
        <v>18</v>
      </c>
      <c r="F37" s="61">
        <f>F26+F20</f>
        <v>34</v>
      </c>
      <c r="G37" s="512">
        <f>L37</f>
        <v>0</v>
      </c>
      <c r="H37" s="250">
        <f>F37*G37</f>
        <v>0</v>
      </c>
      <c r="I37" s="202"/>
      <c r="J37" s="202"/>
      <c r="K37" s="202"/>
      <c r="L37" s="202"/>
      <c r="M37" s="204"/>
      <c r="N37" s="204"/>
      <c r="O37" s="251"/>
    </row>
    <row r="38" spans="1:18" s="203" customFormat="1" x14ac:dyDescent="0.3">
      <c r="A38" s="197"/>
      <c r="B38" s="198"/>
      <c r="C38" s="52" t="s">
        <v>214</v>
      </c>
      <c r="D38" s="580"/>
      <c r="E38" s="61" t="s">
        <v>18</v>
      </c>
      <c r="F38" s="61">
        <f>F27+F21</f>
        <v>46</v>
      </c>
      <c r="G38" s="512">
        <f>L38</f>
        <v>0</v>
      </c>
      <c r="H38" s="250">
        <f>F38*G38</f>
        <v>0</v>
      </c>
      <c r="I38" s="202"/>
      <c r="J38" s="202"/>
      <c r="K38" s="202"/>
      <c r="L38" s="202"/>
      <c r="M38" s="204"/>
      <c r="N38" s="204"/>
      <c r="O38" s="251"/>
    </row>
    <row r="39" spans="1:18" s="203" customFormat="1" x14ac:dyDescent="0.3">
      <c r="A39" s="197"/>
      <c r="B39" s="198"/>
      <c r="C39" s="52" t="s">
        <v>215</v>
      </c>
      <c r="D39" s="580"/>
      <c r="E39" s="61" t="s">
        <v>18</v>
      </c>
      <c r="F39" s="61">
        <f>F30+F28+F22</f>
        <v>34</v>
      </c>
      <c r="G39" s="512">
        <f>L39</f>
        <v>0</v>
      </c>
      <c r="H39" s="250">
        <f>F39*G39</f>
        <v>0</v>
      </c>
      <c r="I39" s="202"/>
      <c r="J39" s="202"/>
      <c r="K39" s="202"/>
      <c r="L39" s="202"/>
      <c r="M39" s="204"/>
      <c r="N39" s="204"/>
      <c r="O39" s="251"/>
    </row>
    <row r="40" spans="1:18" s="203" customFormat="1" ht="14.4" x14ac:dyDescent="0.3">
      <c r="A40" s="252"/>
      <c r="B40" s="253"/>
      <c r="C40" s="128" t="s">
        <v>466</v>
      </c>
      <c r="D40" s="568"/>
      <c r="E40" s="60" t="s">
        <v>18</v>
      </c>
      <c r="F40" s="60">
        <f>F31</f>
        <v>8</v>
      </c>
      <c r="G40" s="513">
        <f>L40</f>
        <v>0</v>
      </c>
      <c r="H40" s="254">
        <f>G40*F40</f>
        <v>0</v>
      </c>
      <c r="I40" s="202"/>
      <c r="J40" s="202"/>
      <c r="K40" s="202"/>
      <c r="L40" s="202"/>
      <c r="M40" s="204"/>
      <c r="N40" s="204"/>
      <c r="O40" s="251"/>
    </row>
    <row r="41" spans="1:18" ht="8.25" customHeight="1" x14ac:dyDescent="0.3">
      <c r="A41" s="97"/>
      <c r="B41" s="36"/>
      <c r="C41" s="42"/>
      <c r="D41" s="555"/>
      <c r="E41" s="193"/>
      <c r="F41" s="193"/>
      <c r="G41" s="512"/>
      <c r="H41" s="250"/>
      <c r="I41" s="4"/>
      <c r="J41" s="4"/>
      <c r="K41" s="4"/>
      <c r="L41" s="4"/>
      <c r="R41" s="237"/>
    </row>
    <row r="42" spans="1:18" s="73" customFormat="1" x14ac:dyDescent="0.3">
      <c r="A42" s="99"/>
      <c r="B42" s="36">
        <f>COUNT($B$14:B41)+1</f>
        <v>3</v>
      </c>
      <c r="C42" s="51" t="s">
        <v>82</v>
      </c>
      <c r="D42" s="556"/>
      <c r="E42" s="256"/>
      <c r="F42" s="256"/>
      <c r="G42" s="512"/>
      <c r="H42" s="250"/>
      <c r="I42" s="34"/>
      <c r="J42" s="34"/>
      <c r="K42" s="34"/>
      <c r="L42" s="34"/>
    </row>
    <row r="43" spans="1:18" s="73" customFormat="1" ht="32.25" customHeight="1" x14ac:dyDescent="0.3">
      <c r="A43" s="98"/>
      <c r="B43" s="71"/>
      <c r="C43" s="45" t="s">
        <v>83</v>
      </c>
      <c r="D43" s="558"/>
      <c r="E43" s="65" t="s">
        <v>66</v>
      </c>
      <c r="F43" s="65">
        <v>80</v>
      </c>
      <c r="G43" s="513">
        <f>L43</f>
        <v>0</v>
      </c>
      <c r="H43" s="254">
        <f>G43*F43</f>
        <v>0</v>
      </c>
      <c r="I43" s="34"/>
      <c r="J43" s="34"/>
      <c r="K43" s="173"/>
      <c r="L43" s="34"/>
    </row>
    <row r="44" spans="1:18" ht="8.25" customHeight="1" x14ac:dyDescent="0.3">
      <c r="A44" s="97"/>
      <c r="B44" s="36"/>
      <c r="C44" s="42"/>
      <c r="D44" s="555"/>
      <c r="E44" s="193"/>
      <c r="F44" s="193"/>
      <c r="G44" s="512"/>
      <c r="H44" s="250"/>
      <c r="I44" s="4"/>
      <c r="J44" s="4"/>
      <c r="K44" s="4"/>
      <c r="L44" s="4"/>
      <c r="R44" s="237"/>
    </row>
    <row r="45" spans="1:18" s="73" customFormat="1" x14ac:dyDescent="0.3">
      <c r="A45" s="99"/>
      <c r="B45" s="36">
        <f>COUNT($B$14:B44)+1</f>
        <v>4</v>
      </c>
      <c r="C45" s="48" t="s">
        <v>84</v>
      </c>
      <c r="D45" s="544"/>
      <c r="E45" s="256"/>
      <c r="F45" s="256"/>
      <c r="G45" s="512"/>
      <c r="H45" s="250"/>
      <c r="I45" s="34"/>
      <c r="J45" s="34"/>
      <c r="K45" s="173"/>
      <c r="L45" s="34"/>
    </row>
    <row r="46" spans="1:18" s="73" customFormat="1" ht="41.4" x14ac:dyDescent="0.3">
      <c r="A46" s="98"/>
      <c r="B46" s="71"/>
      <c r="C46" s="45" t="s">
        <v>85</v>
      </c>
      <c r="D46" s="558"/>
      <c r="E46" s="65" t="s">
        <v>86</v>
      </c>
      <c r="F46" s="65">
        <v>18</v>
      </c>
      <c r="G46" s="513">
        <f>L46</f>
        <v>0</v>
      </c>
      <c r="H46" s="254">
        <f>G46*F46</f>
        <v>0</v>
      </c>
      <c r="I46" s="34"/>
      <c r="J46" s="34"/>
      <c r="K46" s="173"/>
      <c r="L46" s="34"/>
    </row>
    <row r="47" spans="1:18" ht="8.25" customHeight="1" x14ac:dyDescent="0.3">
      <c r="A47" s="97"/>
      <c r="B47" s="36"/>
      <c r="C47" s="42"/>
      <c r="D47" s="555"/>
      <c r="E47" s="193"/>
      <c r="F47" s="193"/>
      <c r="G47" s="512"/>
      <c r="H47" s="250"/>
      <c r="I47" s="4"/>
      <c r="J47" s="4"/>
      <c r="K47" s="4"/>
      <c r="L47" s="4"/>
      <c r="R47" s="237"/>
    </row>
    <row r="48" spans="1:18" s="73" customFormat="1" ht="27.6" x14ac:dyDescent="0.3">
      <c r="A48" s="99"/>
      <c r="B48" s="75">
        <f>COUNT($B$14:B46)+1</f>
        <v>5</v>
      </c>
      <c r="C48" s="48" t="s">
        <v>115</v>
      </c>
      <c r="D48" s="544"/>
      <c r="E48" s="256"/>
      <c r="F48" s="256"/>
      <c r="G48" s="512"/>
      <c r="H48" s="250"/>
      <c r="I48" s="34"/>
      <c r="J48" s="34"/>
      <c r="K48" s="173"/>
      <c r="L48" s="34"/>
    </row>
    <row r="49" spans="1:18" s="73" customFormat="1" ht="41.4" x14ac:dyDescent="0.3">
      <c r="A49" s="98"/>
      <c r="B49" s="71"/>
      <c r="C49" s="45" t="s">
        <v>39</v>
      </c>
      <c r="D49" s="558"/>
      <c r="E49" s="65" t="s">
        <v>86</v>
      </c>
      <c r="F49" s="65">
        <v>5</v>
      </c>
      <c r="G49" s="513">
        <f>L49</f>
        <v>0</v>
      </c>
      <c r="H49" s="254">
        <f>G49*F49</f>
        <v>0</v>
      </c>
      <c r="I49" s="34"/>
      <c r="J49" s="34"/>
      <c r="K49" s="173"/>
      <c r="L49" s="34"/>
    </row>
    <row r="50" spans="1:18" s="287" customFormat="1" ht="8.25" customHeight="1" x14ac:dyDescent="0.3">
      <c r="A50" s="327"/>
      <c r="B50" s="290"/>
      <c r="C50" s="438"/>
      <c r="D50" s="598"/>
      <c r="E50" s="341"/>
      <c r="F50" s="341"/>
      <c r="G50" s="525"/>
      <c r="H50" s="323"/>
      <c r="I50" s="300"/>
      <c r="J50" s="300"/>
      <c r="K50" s="300"/>
      <c r="L50" s="300"/>
    </row>
    <row r="51" spans="1:18" s="287" customFormat="1" ht="17.7" customHeight="1" x14ac:dyDescent="0.3">
      <c r="A51" s="327"/>
      <c r="B51" s="290">
        <f>COUNT($B$15:B50)+1</f>
        <v>6</v>
      </c>
      <c r="C51" s="48" t="s">
        <v>474</v>
      </c>
      <c r="D51" s="571"/>
      <c r="E51" s="341"/>
      <c r="F51" s="341"/>
      <c r="G51" s="525"/>
      <c r="H51" s="323"/>
      <c r="I51" s="300"/>
      <c r="J51" s="300"/>
      <c r="K51" s="300"/>
      <c r="L51" s="300"/>
      <c r="O51" s="357"/>
    </row>
    <row r="52" spans="1:18" s="287" customFormat="1" ht="60.3" customHeight="1" x14ac:dyDescent="0.3">
      <c r="A52" s="327"/>
      <c r="B52" s="290"/>
      <c r="C52" s="44" t="s">
        <v>371</v>
      </c>
      <c r="D52" s="572"/>
      <c r="E52" s="341"/>
      <c r="F52" s="341"/>
      <c r="G52" s="525"/>
      <c r="H52" s="323"/>
      <c r="I52" s="300"/>
      <c r="J52" s="300"/>
      <c r="K52" s="300"/>
      <c r="L52" s="300"/>
      <c r="O52" s="356"/>
    </row>
    <row r="53" spans="1:18" s="318" customFormat="1" x14ac:dyDescent="0.3">
      <c r="A53" s="351"/>
      <c r="B53" s="284"/>
      <c r="C53" s="128" t="s">
        <v>473</v>
      </c>
      <c r="D53" s="599"/>
      <c r="E53" s="343" t="s">
        <v>18</v>
      </c>
      <c r="F53" s="350">
        <v>75</v>
      </c>
      <c r="G53" s="527">
        <f>L53</f>
        <v>0</v>
      </c>
      <c r="H53" s="316">
        <f>G53*F53</f>
        <v>0</v>
      </c>
      <c r="I53" s="317"/>
      <c r="J53" s="317"/>
      <c r="K53" s="317"/>
      <c r="L53" s="34"/>
      <c r="O53" s="358"/>
    </row>
    <row r="54" spans="1:18" ht="8.25" customHeight="1" x14ac:dyDescent="0.3">
      <c r="A54" s="97"/>
      <c r="B54" s="36"/>
      <c r="C54" s="42"/>
      <c r="D54" s="555"/>
      <c r="E54" s="193"/>
      <c r="F54" s="193"/>
      <c r="G54" s="512"/>
      <c r="H54" s="250"/>
      <c r="L54" s="237"/>
    </row>
    <row r="55" spans="1:18" ht="14.4" x14ac:dyDescent="0.3">
      <c r="A55" s="97"/>
      <c r="B55" s="36">
        <f>COUNT($B$14:B54)+1</f>
        <v>7</v>
      </c>
      <c r="C55" s="108" t="s">
        <v>14</v>
      </c>
      <c r="D55" s="588"/>
      <c r="E55" s="193"/>
      <c r="F55" s="193"/>
      <c r="G55" s="512"/>
      <c r="H55" s="250"/>
    </row>
    <row r="56" spans="1:18" ht="69" x14ac:dyDescent="0.3">
      <c r="A56" s="93"/>
      <c r="B56" s="37"/>
      <c r="C56" s="109" t="s">
        <v>190</v>
      </c>
      <c r="D56" s="589"/>
      <c r="E56" s="60" t="s">
        <v>15</v>
      </c>
      <c r="F56" s="64">
        <v>0.03</v>
      </c>
      <c r="G56" s="513"/>
      <c r="H56" s="254">
        <f>SUM(H16:H49)*3%</f>
        <v>0</v>
      </c>
    </row>
    <row r="57" spans="1:18" ht="8.25" customHeight="1" x14ac:dyDescent="0.3">
      <c r="A57" s="97"/>
      <c r="B57" s="36"/>
      <c r="C57" s="107"/>
      <c r="D57" s="598"/>
      <c r="E57" s="193"/>
      <c r="F57" s="193"/>
      <c r="G57" s="512"/>
      <c r="H57" s="250"/>
      <c r="L57" s="237"/>
    </row>
    <row r="58" spans="1:18" ht="14.4" x14ac:dyDescent="0.3">
      <c r="A58" s="97"/>
      <c r="B58" s="36">
        <f>COUNT($B$14:B57)+1</f>
        <v>8</v>
      </c>
      <c r="C58" s="108" t="s">
        <v>26</v>
      </c>
      <c r="D58" s="588"/>
      <c r="E58" s="193"/>
      <c r="F58" s="193"/>
      <c r="G58" s="512"/>
      <c r="H58" s="250"/>
    </row>
    <row r="59" spans="1:18" ht="55.8" thickBot="1" x14ac:dyDescent="0.35">
      <c r="A59" s="100"/>
      <c r="B59" s="38"/>
      <c r="C59" s="110" t="s">
        <v>31</v>
      </c>
      <c r="D59" s="590"/>
      <c r="E59" s="62" t="s">
        <v>15</v>
      </c>
      <c r="F59" s="63">
        <v>0.03</v>
      </c>
      <c r="G59" s="519"/>
      <c r="H59" s="254">
        <f>SUM(H17:H58)*3%</f>
        <v>0</v>
      </c>
    </row>
    <row r="60" spans="1:18" ht="15.75" thickTop="1" x14ac:dyDescent="0.3">
      <c r="A60" s="112"/>
      <c r="B60" s="113"/>
      <c r="C60" s="114"/>
      <c r="D60" s="563"/>
      <c r="E60" s="371"/>
      <c r="F60" s="371"/>
      <c r="G60" s="414" t="s">
        <v>577</v>
      </c>
      <c r="H60" s="399">
        <f>SUM(H17:H59)</f>
        <v>0</v>
      </c>
    </row>
    <row r="61" spans="1:18" ht="14.4" x14ac:dyDescent="0.3">
      <c r="A61" s="97"/>
      <c r="B61" s="36"/>
      <c r="C61" s="44"/>
      <c r="D61" s="557"/>
      <c r="E61" s="61"/>
      <c r="F61" s="61"/>
      <c r="G61" s="512"/>
      <c r="H61" s="250"/>
      <c r="I61" s="4"/>
      <c r="J61" s="4"/>
      <c r="K61" s="4"/>
      <c r="L61" s="4"/>
      <c r="M61" s="41"/>
      <c r="N61" s="41"/>
      <c r="O61" s="35"/>
    </row>
    <row r="62" spans="1:18" ht="8.25" customHeight="1" x14ac:dyDescent="0.3">
      <c r="A62" s="97"/>
      <c r="B62" s="36"/>
      <c r="C62" s="42"/>
      <c r="D62" s="555"/>
      <c r="E62" s="193"/>
      <c r="F62" s="193"/>
      <c r="G62" s="512"/>
      <c r="H62" s="250"/>
      <c r="I62" s="4"/>
      <c r="J62" s="4"/>
      <c r="K62" s="4"/>
      <c r="L62" s="4"/>
      <c r="R62" s="237"/>
    </row>
    <row r="63" spans="1:18" ht="44.55" customHeight="1" x14ac:dyDescent="0.3">
      <c r="A63" s="206"/>
      <c r="B63" s="207"/>
      <c r="C63" s="210" t="s">
        <v>131</v>
      </c>
      <c r="D63" s="600"/>
      <c r="E63" s="383"/>
      <c r="F63" s="383"/>
      <c r="G63" s="526"/>
      <c r="H63" s="385"/>
    </row>
    <row r="64" spans="1:18" ht="8.25" customHeight="1" x14ac:dyDescent="0.3">
      <c r="A64" s="93"/>
      <c r="B64" s="37"/>
      <c r="C64" s="13"/>
      <c r="D64" s="601"/>
      <c r="E64" s="258"/>
      <c r="F64" s="258"/>
      <c r="G64" s="547"/>
      <c r="H64" s="386"/>
      <c r="K64" s="4"/>
      <c r="L64" s="4"/>
    </row>
    <row r="65" spans="1:18" ht="6" customHeight="1" x14ac:dyDescent="0.3">
      <c r="A65" s="94"/>
      <c r="B65" s="84"/>
      <c r="C65" s="55"/>
      <c r="D65" s="602"/>
      <c r="E65" s="387"/>
      <c r="F65" s="387"/>
      <c r="G65" s="591"/>
      <c r="H65" s="388"/>
      <c r="K65" s="4"/>
      <c r="L65" s="4"/>
    </row>
    <row r="66" spans="1:18" x14ac:dyDescent="0.3">
      <c r="A66" s="95" t="s">
        <v>1</v>
      </c>
      <c r="B66" s="85"/>
      <c r="C66" s="18" t="s">
        <v>2</v>
      </c>
      <c r="D66" s="603"/>
      <c r="E66" s="389" t="s">
        <v>10</v>
      </c>
      <c r="F66" s="390" t="s">
        <v>6</v>
      </c>
      <c r="G66" s="592" t="s">
        <v>7</v>
      </c>
      <c r="H66" s="391" t="s">
        <v>8</v>
      </c>
      <c r="K66" s="139"/>
      <c r="L66" s="139"/>
      <c r="M66" s="139"/>
      <c r="N66" s="138"/>
      <c r="O66" s="138"/>
    </row>
    <row r="67" spans="1:18" ht="14.4" thickBot="1" x14ac:dyDescent="0.35">
      <c r="A67" s="102"/>
      <c r="B67" s="86"/>
      <c r="C67" s="23"/>
      <c r="D67" s="604"/>
      <c r="E67" s="392" t="s">
        <v>11</v>
      </c>
      <c r="F67" s="393"/>
      <c r="G67" s="593" t="s">
        <v>9</v>
      </c>
      <c r="H67" s="394" t="s">
        <v>9</v>
      </c>
      <c r="K67" s="4"/>
      <c r="L67" s="4"/>
    </row>
    <row r="68" spans="1:18" ht="8.25" customHeight="1" thickTop="1" x14ac:dyDescent="0.3">
      <c r="A68" s="97"/>
      <c r="B68" s="36"/>
      <c r="C68" s="42"/>
      <c r="D68" s="555"/>
      <c r="E68" s="193"/>
      <c r="F68" s="193"/>
      <c r="G68" s="518"/>
      <c r="H68" s="201"/>
      <c r="I68" s="4"/>
      <c r="J68" s="4"/>
      <c r="K68" s="4"/>
      <c r="L68" s="4"/>
      <c r="R68" s="237"/>
    </row>
    <row r="69" spans="1:18" ht="41.4" x14ac:dyDescent="0.3">
      <c r="A69" s="97"/>
      <c r="B69" s="154">
        <f>COUNT($B$14:B67)+1</f>
        <v>9</v>
      </c>
      <c r="C69" s="51" t="s">
        <v>133</v>
      </c>
      <c r="D69" s="556"/>
      <c r="E69" s="193"/>
      <c r="F69" s="193"/>
      <c r="G69" s="518"/>
      <c r="H69" s="201"/>
      <c r="I69" s="4"/>
      <c r="J69" s="4"/>
      <c r="K69" s="4"/>
      <c r="L69" s="4"/>
      <c r="O69" s="41"/>
    </row>
    <row r="70" spans="1:18" s="203" customFormat="1" x14ac:dyDescent="0.3">
      <c r="A70" s="197"/>
      <c r="B70" s="198"/>
      <c r="C70" s="52" t="s">
        <v>78</v>
      </c>
      <c r="D70" s="580"/>
      <c r="E70" s="61" t="s">
        <v>18</v>
      </c>
      <c r="F70" s="61">
        <v>8</v>
      </c>
      <c r="G70" s="518">
        <f>L70</f>
        <v>0</v>
      </c>
      <c r="H70" s="201">
        <f>G70*F70</f>
        <v>0</v>
      </c>
      <c r="I70" s="202"/>
      <c r="J70" s="202"/>
      <c r="K70" s="202"/>
      <c r="L70" s="202"/>
      <c r="M70" s="204"/>
      <c r="N70" s="204"/>
      <c r="O70" s="251"/>
    </row>
    <row r="71" spans="1:18" s="203" customFormat="1" x14ac:dyDescent="0.3">
      <c r="A71" s="252"/>
      <c r="B71" s="253"/>
      <c r="C71" s="128" t="s">
        <v>132</v>
      </c>
      <c r="D71" s="568"/>
      <c r="E71" s="60" t="s">
        <v>18</v>
      </c>
      <c r="F71" s="60">
        <v>34</v>
      </c>
      <c r="G71" s="535">
        <f>L71</f>
        <v>0</v>
      </c>
      <c r="H71" s="285">
        <f>G71*F71</f>
        <v>0</v>
      </c>
      <c r="I71" s="202"/>
      <c r="J71" s="202"/>
      <c r="K71" s="202"/>
      <c r="L71" s="202"/>
      <c r="M71" s="204"/>
      <c r="N71" s="204"/>
      <c r="O71" s="251"/>
    </row>
    <row r="72" spans="1:18" ht="8.25" customHeight="1" x14ac:dyDescent="0.3">
      <c r="A72" s="97"/>
      <c r="B72" s="36"/>
      <c r="C72" s="42"/>
      <c r="D72" s="555"/>
      <c r="E72" s="193"/>
      <c r="F72" s="193"/>
      <c r="G72" s="518"/>
      <c r="H72" s="201"/>
      <c r="I72" s="4"/>
      <c r="J72" s="4"/>
      <c r="K72" s="4"/>
      <c r="L72" s="4"/>
      <c r="R72" s="237"/>
    </row>
    <row r="73" spans="1:18" x14ac:dyDescent="0.3">
      <c r="A73" s="97"/>
      <c r="B73" s="36">
        <f>COUNT($B$14:B72)+1</f>
        <v>10</v>
      </c>
      <c r="C73" s="51" t="s">
        <v>280</v>
      </c>
      <c r="D73" s="556"/>
      <c r="E73" s="193"/>
      <c r="F73" s="193"/>
      <c r="G73" s="518"/>
      <c r="H73" s="201"/>
      <c r="I73" s="4"/>
      <c r="J73" s="4"/>
      <c r="K73" s="4"/>
      <c r="L73" s="4"/>
    </row>
    <row r="74" spans="1:18" ht="59.55" customHeight="1" x14ac:dyDescent="0.3">
      <c r="A74" s="97"/>
      <c r="B74" s="36"/>
      <c r="C74" s="44" t="s">
        <v>281</v>
      </c>
      <c r="D74" s="545"/>
      <c r="E74" s="193"/>
      <c r="F74" s="193"/>
      <c r="G74" s="518"/>
      <c r="H74" s="201"/>
      <c r="I74" s="4"/>
      <c r="J74" s="4"/>
      <c r="K74" s="4"/>
      <c r="L74" s="4"/>
      <c r="N74" s="41"/>
    </row>
    <row r="75" spans="1:18" s="203" customFormat="1" x14ac:dyDescent="0.3">
      <c r="A75" s="197"/>
      <c r="B75" s="198"/>
      <c r="C75" s="52" t="s">
        <v>78</v>
      </c>
      <c r="D75" s="580"/>
      <c r="E75" s="61" t="s">
        <v>18</v>
      </c>
      <c r="F75" s="61">
        <v>8</v>
      </c>
      <c r="G75" s="518">
        <f>L75</f>
        <v>0</v>
      </c>
      <c r="H75" s="201">
        <f>G75*F75</f>
        <v>0</v>
      </c>
      <c r="I75" s="202"/>
      <c r="J75" s="202"/>
      <c r="K75" s="202"/>
      <c r="L75" s="202"/>
      <c r="M75" s="204"/>
      <c r="N75" s="204"/>
      <c r="O75" s="251"/>
    </row>
    <row r="76" spans="1:18" s="203" customFormat="1" x14ac:dyDescent="0.3">
      <c r="A76" s="252"/>
      <c r="B76" s="253"/>
      <c r="C76" s="128" t="s">
        <v>132</v>
      </c>
      <c r="D76" s="568"/>
      <c r="E76" s="60" t="s">
        <v>18</v>
      </c>
      <c r="F76" s="60">
        <v>34</v>
      </c>
      <c r="G76" s="535">
        <f>L76</f>
        <v>0</v>
      </c>
      <c r="H76" s="285">
        <f>G76*F76</f>
        <v>0</v>
      </c>
      <c r="I76" s="202"/>
      <c r="J76" s="202"/>
      <c r="K76" s="202"/>
      <c r="L76" s="202"/>
      <c r="M76" s="204"/>
      <c r="N76" s="204"/>
      <c r="O76" s="251"/>
    </row>
    <row r="77" spans="1:18" ht="8.25" customHeight="1" x14ac:dyDescent="0.3">
      <c r="A77" s="97"/>
      <c r="B77" s="36"/>
      <c r="C77" s="42"/>
      <c r="D77" s="555"/>
      <c r="E77" s="193"/>
      <c r="F77" s="193"/>
      <c r="G77" s="518"/>
      <c r="H77" s="201"/>
      <c r="I77" s="4"/>
      <c r="J77" s="4"/>
      <c r="K77" s="4"/>
      <c r="L77" s="4"/>
      <c r="R77" s="237"/>
    </row>
    <row r="78" spans="1:18" ht="41.4" x14ac:dyDescent="0.3">
      <c r="A78" s="97"/>
      <c r="B78" s="36">
        <f>COUNT($B$14:B77)+1</f>
        <v>11</v>
      </c>
      <c r="C78" s="51" t="s">
        <v>97</v>
      </c>
      <c r="D78" s="556"/>
      <c r="E78" s="193"/>
      <c r="F78" s="193"/>
      <c r="G78" s="518"/>
      <c r="H78" s="201"/>
      <c r="I78" s="4"/>
      <c r="J78" s="4"/>
      <c r="K78" s="4"/>
      <c r="L78" s="4"/>
    </row>
    <row r="79" spans="1:18" ht="146.69999999999999" customHeight="1" x14ac:dyDescent="0.3">
      <c r="A79" s="97"/>
      <c r="B79" s="36"/>
      <c r="C79" s="54" t="s">
        <v>298</v>
      </c>
      <c r="D79" s="545"/>
      <c r="E79" s="193"/>
      <c r="F79" s="193"/>
      <c r="G79" s="518"/>
      <c r="H79" s="201"/>
      <c r="I79" s="4"/>
      <c r="J79" s="4"/>
      <c r="K79" s="4"/>
      <c r="L79" s="4"/>
      <c r="N79" s="41"/>
    </row>
    <row r="80" spans="1:18" s="203" customFormat="1" x14ac:dyDescent="0.3">
      <c r="A80" s="197"/>
      <c r="B80" s="198"/>
      <c r="C80" s="52" t="s">
        <v>299</v>
      </c>
      <c r="D80" s="580"/>
      <c r="E80" s="61" t="s">
        <v>18</v>
      </c>
      <c r="F80" s="61">
        <v>8</v>
      </c>
      <c r="G80" s="518">
        <f>L80</f>
        <v>0</v>
      </c>
      <c r="H80" s="201">
        <f>G80*F80</f>
        <v>0</v>
      </c>
      <c r="I80" s="202"/>
      <c r="J80" s="202"/>
      <c r="K80" s="202"/>
      <c r="L80" s="202"/>
      <c r="M80" s="204"/>
      <c r="N80" s="204"/>
      <c r="O80" s="251"/>
    </row>
    <row r="81" spans="1:18" s="203" customFormat="1" x14ac:dyDescent="0.3">
      <c r="A81" s="252"/>
      <c r="B81" s="253"/>
      <c r="C81" s="128" t="s">
        <v>212</v>
      </c>
      <c r="D81" s="568"/>
      <c r="E81" s="60" t="s">
        <v>18</v>
      </c>
      <c r="F81" s="60">
        <v>34</v>
      </c>
      <c r="G81" s="535">
        <f>L81</f>
        <v>0</v>
      </c>
      <c r="H81" s="285">
        <f>G81*F81</f>
        <v>0</v>
      </c>
      <c r="I81" s="202"/>
      <c r="J81" s="202"/>
      <c r="K81" s="202"/>
      <c r="L81" s="202"/>
      <c r="M81" s="204"/>
      <c r="N81" s="204"/>
      <c r="O81" s="251"/>
    </row>
    <row r="82" spans="1:18" ht="8.25" customHeight="1" x14ac:dyDescent="0.3">
      <c r="A82" s="97"/>
      <c r="B82" s="36"/>
      <c r="C82" s="42"/>
      <c r="D82" s="555"/>
      <c r="E82" s="193"/>
      <c r="F82" s="193"/>
      <c r="G82" s="512"/>
      <c r="H82" s="250"/>
      <c r="I82" s="4"/>
      <c r="J82" s="4"/>
      <c r="K82" s="4"/>
      <c r="L82" s="4"/>
      <c r="R82" s="237"/>
    </row>
    <row r="83" spans="1:18" s="73" customFormat="1" x14ac:dyDescent="0.3">
      <c r="A83" s="99"/>
      <c r="B83" s="36">
        <f>COUNT($B$14:B82)+1</f>
        <v>12</v>
      </c>
      <c r="C83" s="51" t="s">
        <v>82</v>
      </c>
      <c r="D83" s="556"/>
      <c r="E83" s="256"/>
      <c r="F83" s="256"/>
      <c r="G83" s="512"/>
      <c r="H83" s="250"/>
      <c r="I83" s="34"/>
      <c r="J83" s="34"/>
      <c r="K83" s="34"/>
      <c r="L83" s="34"/>
    </row>
    <row r="84" spans="1:18" s="73" customFormat="1" ht="32.25" customHeight="1" x14ac:dyDescent="0.3">
      <c r="A84" s="98"/>
      <c r="B84" s="71"/>
      <c r="C84" s="45" t="s">
        <v>83</v>
      </c>
      <c r="D84" s="558"/>
      <c r="E84" s="65" t="s">
        <v>66</v>
      </c>
      <c r="F84" s="65">
        <v>25</v>
      </c>
      <c r="G84" s="513">
        <f>L84</f>
        <v>0</v>
      </c>
      <c r="H84" s="254">
        <f>G84*F84</f>
        <v>0</v>
      </c>
      <c r="I84" s="34"/>
      <c r="J84" s="34"/>
      <c r="K84" s="173"/>
      <c r="L84" s="34"/>
    </row>
    <row r="85" spans="1:18" ht="8.25" customHeight="1" x14ac:dyDescent="0.3">
      <c r="A85" s="97"/>
      <c r="B85" s="36"/>
      <c r="C85" s="42"/>
      <c r="D85" s="555"/>
      <c r="E85" s="193"/>
      <c r="F85" s="193"/>
      <c r="G85" s="512"/>
      <c r="H85" s="250"/>
      <c r="I85" s="4"/>
      <c r="J85" s="4"/>
      <c r="K85" s="4"/>
      <c r="L85" s="4"/>
      <c r="R85" s="237"/>
    </row>
    <row r="86" spans="1:18" s="73" customFormat="1" x14ac:dyDescent="0.3">
      <c r="A86" s="99"/>
      <c r="B86" s="36">
        <f>COUNT($B$14:B85)+1</f>
        <v>13</v>
      </c>
      <c r="C86" s="48" t="s">
        <v>84</v>
      </c>
      <c r="D86" s="544"/>
      <c r="E86" s="256"/>
      <c r="F86" s="256"/>
      <c r="G86" s="512"/>
      <c r="H86" s="250"/>
      <c r="I86" s="34"/>
      <c r="J86" s="34"/>
      <c r="K86" s="173"/>
      <c r="L86" s="34"/>
    </row>
    <row r="87" spans="1:18" s="73" customFormat="1" ht="41.4" x14ac:dyDescent="0.3">
      <c r="A87" s="98"/>
      <c r="B87" s="71"/>
      <c r="C87" s="45" t="s">
        <v>85</v>
      </c>
      <c r="D87" s="558"/>
      <c r="E87" s="65" t="s">
        <v>86</v>
      </c>
      <c r="F87" s="65">
        <v>3</v>
      </c>
      <c r="G87" s="513">
        <f>L87</f>
        <v>0</v>
      </c>
      <c r="H87" s="254">
        <f>G87*F87</f>
        <v>0</v>
      </c>
      <c r="I87" s="34"/>
      <c r="J87" s="34"/>
      <c r="K87" s="173"/>
      <c r="L87" s="34"/>
    </row>
    <row r="88" spans="1:18" ht="8.25" customHeight="1" x14ac:dyDescent="0.3">
      <c r="A88" s="97"/>
      <c r="B88" s="36"/>
      <c r="C88" s="42"/>
      <c r="D88" s="555"/>
      <c r="E88" s="193"/>
      <c r="F88" s="193"/>
      <c r="G88" s="512"/>
      <c r="H88" s="250"/>
      <c r="I88" s="4"/>
      <c r="J88" s="4"/>
      <c r="K88" s="4"/>
      <c r="L88" s="4"/>
      <c r="R88" s="237"/>
    </row>
    <row r="89" spans="1:18" s="73" customFormat="1" ht="27.6" x14ac:dyDescent="0.3">
      <c r="A89" s="99"/>
      <c r="B89" s="75">
        <f>COUNT($B$14:B87)+1</f>
        <v>14</v>
      </c>
      <c r="C89" s="48" t="s">
        <v>115</v>
      </c>
      <c r="D89" s="544"/>
      <c r="E89" s="256"/>
      <c r="F89" s="256"/>
      <c r="G89" s="512"/>
      <c r="H89" s="250"/>
      <c r="I89" s="34"/>
      <c r="J89" s="34"/>
      <c r="K89" s="173"/>
      <c r="L89" s="34"/>
    </row>
    <row r="90" spans="1:18" s="73" customFormat="1" ht="41.4" x14ac:dyDescent="0.3">
      <c r="A90" s="98"/>
      <c r="B90" s="71"/>
      <c r="C90" s="45" t="s">
        <v>39</v>
      </c>
      <c r="D90" s="558"/>
      <c r="E90" s="65" t="s">
        <v>86</v>
      </c>
      <c r="F90" s="65">
        <v>1</v>
      </c>
      <c r="G90" s="513">
        <f>L90</f>
        <v>0</v>
      </c>
      <c r="H90" s="254">
        <f>G90*F90</f>
        <v>0</v>
      </c>
      <c r="I90" s="34"/>
      <c r="J90" s="34"/>
      <c r="K90" s="173"/>
      <c r="L90" s="34"/>
    </row>
    <row r="91" spans="1:18" ht="8.25" customHeight="1" x14ac:dyDescent="0.3">
      <c r="A91" s="97"/>
      <c r="B91" s="36"/>
      <c r="C91" s="42"/>
      <c r="D91" s="555"/>
      <c r="E91" s="193"/>
      <c r="F91" s="193"/>
      <c r="G91" s="512"/>
      <c r="H91" s="250"/>
      <c r="L91" s="237"/>
    </row>
    <row r="92" spans="1:18" x14ac:dyDescent="0.3">
      <c r="A92" s="97"/>
      <c r="B92" s="36">
        <f>COUNT($B$14:B91)+1</f>
        <v>15</v>
      </c>
      <c r="C92" s="108" t="s">
        <v>14</v>
      </c>
      <c r="D92" s="588"/>
      <c r="E92" s="193"/>
      <c r="F92" s="193"/>
      <c r="G92" s="512"/>
      <c r="H92" s="250"/>
    </row>
    <row r="93" spans="1:18" ht="69" x14ac:dyDescent="0.3">
      <c r="A93" s="93"/>
      <c r="B93" s="37"/>
      <c r="C93" s="109" t="s">
        <v>190</v>
      </c>
      <c r="D93" s="589"/>
      <c r="E93" s="60" t="s">
        <v>15</v>
      </c>
      <c r="F93" s="64">
        <v>0.03</v>
      </c>
      <c r="G93" s="513"/>
      <c r="H93" s="254">
        <f>SUM(H17:H92)*3%</f>
        <v>0</v>
      </c>
    </row>
    <row r="94" spans="1:18" ht="8.25" customHeight="1" x14ac:dyDescent="0.3">
      <c r="A94" s="97"/>
      <c r="B94" s="36"/>
      <c r="C94" s="107"/>
      <c r="D94" s="598"/>
      <c r="E94" s="193"/>
      <c r="F94" s="193"/>
      <c r="G94" s="512"/>
      <c r="H94" s="250"/>
      <c r="L94" s="237"/>
    </row>
    <row r="95" spans="1:18" x14ac:dyDescent="0.3">
      <c r="A95" s="97"/>
      <c r="B95" s="36">
        <f>COUNT($B$14:B94)+1</f>
        <v>16</v>
      </c>
      <c r="C95" s="108" t="s">
        <v>26</v>
      </c>
      <c r="D95" s="588"/>
      <c r="E95" s="193"/>
      <c r="F95" s="193"/>
      <c r="G95" s="512"/>
      <c r="H95" s="250"/>
    </row>
    <row r="96" spans="1:18" ht="55.8" thickBot="1" x14ac:dyDescent="0.35">
      <c r="A96" s="100"/>
      <c r="B96" s="38"/>
      <c r="C96" s="110" t="s">
        <v>31</v>
      </c>
      <c r="D96" s="590"/>
      <c r="E96" s="62" t="s">
        <v>15</v>
      </c>
      <c r="F96" s="63">
        <v>0.03</v>
      </c>
      <c r="G96" s="519"/>
      <c r="H96" s="250">
        <f>SUM(H17:H95)*3%</f>
        <v>0</v>
      </c>
    </row>
    <row r="97" spans="1:16" ht="15" thickTop="1" x14ac:dyDescent="0.3">
      <c r="A97" s="112"/>
      <c r="B97" s="113"/>
      <c r="C97" s="114"/>
      <c r="D97" s="563"/>
      <c r="E97" s="371"/>
      <c r="F97" s="371"/>
      <c r="G97" s="414" t="s">
        <v>576</v>
      </c>
      <c r="H97" s="450">
        <f>SUM(H69:H96)</f>
        <v>0</v>
      </c>
    </row>
    <row r="98" spans="1:16" x14ac:dyDescent="0.3">
      <c r="C98" s="30"/>
      <c r="D98" s="564"/>
      <c r="E98" s="382"/>
      <c r="F98" s="382"/>
      <c r="G98" s="594"/>
      <c r="H98" s="400"/>
    </row>
    <row r="99" spans="1:16" ht="44.55" customHeight="1" x14ac:dyDescent="0.3">
      <c r="A99" s="206"/>
      <c r="B99" s="207"/>
      <c r="C99" s="210" t="s">
        <v>557</v>
      </c>
      <c r="D99" s="600"/>
      <c r="E99" s="383"/>
      <c r="F99" s="383"/>
      <c r="G99" s="526"/>
      <c r="H99" s="385"/>
    </row>
    <row r="100" spans="1:16" ht="8.25" customHeight="1" x14ac:dyDescent="0.3">
      <c r="A100" s="93"/>
      <c r="B100" s="37"/>
      <c r="C100" s="13"/>
      <c r="D100" s="601"/>
      <c r="E100" s="258"/>
      <c r="F100" s="258"/>
      <c r="G100" s="547"/>
      <c r="H100" s="386"/>
      <c r="K100" s="4"/>
      <c r="L100" s="4"/>
    </row>
    <row r="101" spans="1:16" ht="6" customHeight="1" x14ac:dyDescent="0.3">
      <c r="A101" s="94"/>
      <c r="B101" s="84"/>
      <c r="C101" s="55"/>
      <c r="D101" s="602"/>
      <c r="E101" s="387"/>
      <c r="F101" s="387"/>
      <c r="G101" s="591"/>
      <c r="H101" s="388"/>
      <c r="K101" s="4"/>
      <c r="L101" s="4"/>
    </row>
    <row r="102" spans="1:16" x14ac:dyDescent="0.3">
      <c r="A102" s="95" t="s">
        <v>1</v>
      </c>
      <c r="B102" s="85"/>
      <c r="C102" s="18" t="s">
        <v>2</v>
      </c>
      <c r="D102" s="603"/>
      <c r="E102" s="389" t="s">
        <v>10</v>
      </c>
      <c r="F102" s="390" t="s">
        <v>6</v>
      </c>
      <c r="G102" s="592" t="s">
        <v>7</v>
      </c>
      <c r="H102" s="391" t="s">
        <v>8</v>
      </c>
      <c r="K102" s="139"/>
      <c r="L102" s="139"/>
      <c r="M102" s="139"/>
      <c r="N102" s="138"/>
      <c r="O102" s="138"/>
    </row>
    <row r="103" spans="1:16" ht="14.4" thickBot="1" x14ac:dyDescent="0.35">
      <c r="A103" s="102"/>
      <c r="B103" s="86"/>
      <c r="C103" s="23"/>
      <c r="D103" s="604"/>
      <c r="E103" s="392" t="s">
        <v>11</v>
      </c>
      <c r="F103" s="393"/>
      <c r="G103" s="593" t="s">
        <v>9</v>
      </c>
      <c r="H103" s="394" t="s">
        <v>9</v>
      </c>
      <c r="K103" s="4"/>
      <c r="L103" s="4"/>
    </row>
    <row r="104" spans="1:16" s="287" customFormat="1" ht="8.25" customHeight="1" thickTop="1" x14ac:dyDescent="0.3">
      <c r="A104" s="327"/>
      <c r="B104" s="290"/>
      <c r="C104" s="53"/>
      <c r="D104" s="605"/>
      <c r="E104" s="290"/>
      <c r="F104" s="290"/>
      <c r="G104" s="523"/>
      <c r="H104" s="307"/>
      <c r="I104" s="300"/>
      <c r="J104" s="300"/>
      <c r="K104" s="321"/>
      <c r="L104" s="300"/>
    </row>
    <row r="105" spans="1:16" s="287" customFormat="1" ht="30.75" customHeight="1" x14ac:dyDescent="0.3">
      <c r="A105" s="327"/>
      <c r="B105" s="290">
        <f>COUNT($B$15:B104)+1</f>
        <v>17</v>
      </c>
      <c r="C105" s="262" t="s">
        <v>449</v>
      </c>
      <c r="D105" s="571"/>
      <c r="E105" s="341"/>
      <c r="F105" s="341"/>
      <c r="G105" s="595"/>
      <c r="H105" s="302"/>
      <c r="I105" s="300"/>
      <c r="J105" s="300"/>
      <c r="K105" s="300"/>
      <c r="L105" s="300"/>
      <c r="M105" s="262"/>
    </row>
    <row r="106" spans="1:16" s="287" customFormat="1" ht="87.75" customHeight="1" x14ac:dyDescent="0.3">
      <c r="A106" s="327"/>
      <c r="B106" s="290"/>
      <c r="C106" s="437" t="s">
        <v>359</v>
      </c>
      <c r="D106" s="605"/>
      <c r="E106" s="341"/>
      <c r="F106" s="341"/>
      <c r="G106" s="595"/>
      <c r="H106" s="302"/>
      <c r="I106" s="300"/>
      <c r="J106" s="300"/>
      <c r="K106" s="300"/>
      <c r="L106" s="300"/>
      <c r="M106" s="53"/>
    </row>
    <row r="107" spans="1:16" s="318" customFormat="1" x14ac:dyDescent="0.3">
      <c r="A107" s="352"/>
      <c r="B107" s="107"/>
      <c r="C107" s="344" t="s">
        <v>364</v>
      </c>
      <c r="D107" s="606"/>
      <c r="E107" s="341" t="s">
        <v>18</v>
      </c>
      <c r="F107" s="341">
        <v>5</v>
      </c>
      <c r="G107" s="530">
        <f>L107</f>
        <v>0</v>
      </c>
      <c r="H107" s="322">
        <f>F107*G107</f>
        <v>0</v>
      </c>
      <c r="I107" s="317"/>
      <c r="J107" s="317"/>
      <c r="K107" s="317"/>
      <c r="L107" s="202"/>
      <c r="O107" s="318" t="s">
        <v>59</v>
      </c>
      <c r="P107" s="318">
        <v>30</v>
      </c>
    </row>
    <row r="108" spans="1:16" s="318" customFormat="1" x14ac:dyDescent="0.3">
      <c r="A108" s="352"/>
      <c r="B108" s="107"/>
      <c r="C108" s="344" t="s">
        <v>104</v>
      </c>
      <c r="D108" s="606"/>
      <c r="E108" s="341" t="s">
        <v>18</v>
      </c>
      <c r="F108" s="341">
        <v>29</v>
      </c>
      <c r="G108" s="530">
        <f>L108</f>
        <v>0</v>
      </c>
      <c r="H108" s="322">
        <f>F108*G108</f>
        <v>0</v>
      </c>
      <c r="I108" s="317"/>
      <c r="J108" s="317"/>
      <c r="K108" s="317"/>
      <c r="L108" s="202"/>
      <c r="O108" s="318" t="s">
        <v>59</v>
      </c>
      <c r="P108" s="318">
        <v>30</v>
      </c>
    </row>
    <row r="109" spans="1:16" s="318" customFormat="1" x14ac:dyDescent="0.3">
      <c r="A109" s="351"/>
      <c r="B109" s="284"/>
      <c r="C109" s="353" t="s">
        <v>365</v>
      </c>
      <c r="D109" s="599"/>
      <c r="E109" s="343" t="s">
        <v>18</v>
      </c>
      <c r="F109" s="343">
        <v>14</v>
      </c>
      <c r="G109" s="513">
        <f>L109</f>
        <v>0</v>
      </c>
      <c r="H109" s="254">
        <f>G109*F109</f>
        <v>0</v>
      </c>
      <c r="I109" s="317"/>
      <c r="J109" s="317"/>
      <c r="K109" s="317"/>
      <c r="L109" s="202"/>
      <c r="M109" s="354"/>
    </row>
    <row r="110" spans="1:16" s="287" customFormat="1" ht="8.25" customHeight="1" x14ac:dyDescent="0.3">
      <c r="A110" s="327"/>
      <c r="B110" s="290"/>
      <c r="C110" s="53"/>
      <c r="D110" s="605"/>
      <c r="E110" s="290"/>
      <c r="F110" s="290"/>
      <c r="G110" s="523"/>
      <c r="H110" s="307"/>
      <c r="I110" s="300"/>
      <c r="J110" s="300"/>
      <c r="K110" s="321"/>
      <c r="L110" s="300"/>
    </row>
    <row r="111" spans="1:16" s="287" customFormat="1" ht="30.75" customHeight="1" x14ac:dyDescent="0.3">
      <c r="A111" s="327"/>
      <c r="B111" s="290">
        <f>COUNT($B$15:B110)+1</f>
        <v>18</v>
      </c>
      <c r="C111" s="262" t="s">
        <v>361</v>
      </c>
      <c r="D111" s="571"/>
      <c r="E111" s="341"/>
      <c r="F111" s="341"/>
      <c r="G111" s="595"/>
      <c r="H111" s="302"/>
      <c r="I111" s="300"/>
      <c r="J111" s="300"/>
      <c r="K111" s="300"/>
      <c r="L111" s="300"/>
      <c r="M111" s="262"/>
    </row>
    <row r="112" spans="1:16" s="287" customFormat="1" ht="87.75" customHeight="1" x14ac:dyDescent="0.3">
      <c r="A112" s="327"/>
      <c r="B112" s="290"/>
      <c r="C112" s="53" t="s">
        <v>368</v>
      </c>
      <c r="D112" s="605"/>
      <c r="E112" s="341"/>
      <c r="F112" s="341"/>
      <c r="G112" s="595"/>
      <c r="H112" s="302"/>
      <c r="I112" s="300"/>
      <c r="J112" s="300"/>
      <c r="K112" s="300"/>
      <c r="L112" s="300"/>
      <c r="M112" s="53"/>
    </row>
    <row r="113" spans="1:18" s="287" customFormat="1" x14ac:dyDescent="0.3">
      <c r="A113" s="327"/>
      <c r="B113" s="290"/>
      <c r="C113" s="344" t="s">
        <v>364</v>
      </c>
      <c r="D113" s="606"/>
      <c r="E113" s="341" t="s">
        <v>18</v>
      </c>
      <c r="F113" s="341">
        <v>104</v>
      </c>
      <c r="G113" s="530">
        <f>L113</f>
        <v>0</v>
      </c>
      <c r="H113" s="322">
        <f>F113*G113</f>
        <v>0</v>
      </c>
      <c r="I113" s="300"/>
      <c r="J113" s="300"/>
      <c r="K113" s="300"/>
      <c r="L113" s="202"/>
      <c r="O113" s="287" t="s">
        <v>59</v>
      </c>
      <c r="P113" s="287">
        <v>30</v>
      </c>
    </row>
    <row r="114" spans="1:18" s="287" customFormat="1" x14ac:dyDescent="0.3">
      <c r="A114" s="329"/>
      <c r="B114" s="294"/>
      <c r="C114" s="355" t="s">
        <v>104</v>
      </c>
      <c r="D114" s="573"/>
      <c r="E114" s="343" t="s">
        <v>18</v>
      </c>
      <c r="F114" s="343">
        <v>8</v>
      </c>
      <c r="G114" s="596">
        <f>L114</f>
        <v>0</v>
      </c>
      <c r="H114" s="304">
        <f>G114*F114</f>
        <v>0</v>
      </c>
      <c r="I114" s="300"/>
      <c r="J114" s="300"/>
      <c r="K114" s="300"/>
      <c r="L114" s="202"/>
      <c r="M114" s="53"/>
    </row>
    <row r="115" spans="1:18" s="287" customFormat="1" ht="8.25" customHeight="1" x14ac:dyDescent="0.3">
      <c r="A115" s="327"/>
      <c r="B115" s="290"/>
      <c r="C115" s="107"/>
      <c r="D115" s="598"/>
      <c r="E115" s="290"/>
      <c r="F115" s="290"/>
      <c r="G115" s="595"/>
      <c r="H115" s="302"/>
      <c r="I115" s="300"/>
      <c r="J115" s="300"/>
      <c r="K115" s="300"/>
      <c r="L115" s="300"/>
      <c r="R115" s="306"/>
    </row>
    <row r="116" spans="1:18" s="309" customFormat="1" x14ac:dyDescent="0.3">
      <c r="A116" s="345"/>
      <c r="B116" s="290">
        <f>COUNT($B$15:B115)+1</f>
        <v>19</v>
      </c>
      <c r="C116" s="262" t="s">
        <v>82</v>
      </c>
      <c r="D116" s="571"/>
      <c r="E116" s="324"/>
      <c r="F116" s="324"/>
      <c r="G116" s="523"/>
      <c r="H116" s="307"/>
      <c r="I116" s="308"/>
      <c r="J116" s="308"/>
      <c r="K116" s="308"/>
      <c r="L116" s="308"/>
    </row>
    <row r="117" spans="1:18" s="287" customFormat="1" ht="41.4" x14ac:dyDescent="0.3">
      <c r="A117" s="327"/>
      <c r="B117" s="290"/>
      <c r="C117" s="53" t="s">
        <v>83</v>
      </c>
      <c r="D117" s="605"/>
      <c r="E117" s="341"/>
      <c r="F117" s="341"/>
      <c r="G117" s="595"/>
      <c r="H117" s="302"/>
      <c r="I117" s="300"/>
      <c r="J117" s="300"/>
      <c r="K117" s="300"/>
      <c r="L117" s="300"/>
      <c r="M117" s="53"/>
    </row>
    <row r="118" spans="1:18" s="287" customFormat="1" ht="14.4" x14ac:dyDescent="0.3">
      <c r="A118" s="329"/>
      <c r="B118" s="294"/>
      <c r="C118" s="284"/>
      <c r="D118" s="607"/>
      <c r="E118" s="343" t="s">
        <v>66</v>
      </c>
      <c r="F118" s="343">
        <v>90</v>
      </c>
      <c r="G118" s="596">
        <f>L118</f>
        <v>0</v>
      </c>
      <c r="H118" s="304">
        <f>G118*F118</f>
        <v>0</v>
      </c>
      <c r="I118" s="300"/>
      <c r="J118" s="300"/>
      <c r="K118" s="300"/>
      <c r="L118" s="202"/>
      <c r="R118" s="306"/>
    </row>
    <row r="119" spans="1:18" s="287" customFormat="1" ht="8.25" customHeight="1" x14ac:dyDescent="0.3">
      <c r="A119" s="327"/>
      <c r="B119" s="290"/>
      <c r="C119" s="107"/>
      <c r="D119" s="598"/>
      <c r="E119" s="290"/>
      <c r="F119" s="290"/>
      <c r="G119" s="595"/>
      <c r="H119" s="302"/>
      <c r="I119" s="300"/>
      <c r="J119" s="300"/>
      <c r="K119" s="300"/>
      <c r="L119" s="300"/>
      <c r="R119" s="306"/>
    </row>
    <row r="120" spans="1:18" s="309" customFormat="1" x14ac:dyDescent="0.3">
      <c r="A120" s="345"/>
      <c r="B120" s="290">
        <f>COUNT($B$15:B119)+1</f>
        <v>20</v>
      </c>
      <c r="C120" s="262" t="s">
        <v>84</v>
      </c>
      <c r="D120" s="571"/>
      <c r="E120" s="324"/>
      <c r="F120" s="324"/>
      <c r="G120" s="523"/>
      <c r="H120" s="307"/>
      <c r="I120" s="308"/>
      <c r="J120" s="308"/>
      <c r="K120" s="308"/>
      <c r="L120" s="308"/>
    </row>
    <row r="121" spans="1:18" s="287" customFormat="1" ht="41.4" x14ac:dyDescent="0.3">
      <c r="A121" s="327"/>
      <c r="B121" s="290"/>
      <c r="C121" s="53" t="s">
        <v>85</v>
      </c>
      <c r="D121" s="605"/>
      <c r="E121" s="341"/>
      <c r="F121" s="341"/>
      <c r="G121" s="595"/>
      <c r="H121" s="302"/>
      <c r="I121" s="300"/>
      <c r="J121" s="300"/>
      <c r="K121" s="300"/>
      <c r="L121" s="300"/>
      <c r="M121" s="53"/>
    </row>
    <row r="122" spans="1:18" s="287" customFormat="1" ht="15.6" x14ac:dyDescent="0.3">
      <c r="A122" s="329"/>
      <c r="B122" s="294"/>
      <c r="C122" s="284"/>
      <c r="D122" s="607"/>
      <c r="E122" s="350" t="s">
        <v>86</v>
      </c>
      <c r="F122" s="343">
        <v>44</v>
      </c>
      <c r="G122" s="596">
        <f>L122</f>
        <v>0</v>
      </c>
      <c r="H122" s="304">
        <f>G122*F122</f>
        <v>0</v>
      </c>
      <c r="I122" s="300"/>
      <c r="J122" s="300"/>
      <c r="K122" s="300"/>
      <c r="L122" s="202"/>
      <c r="R122" s="306"/>
    </row>
    <row r="123" spans="1:18" s="287" customFormat="1" ht="8.25" customHeight="1" x14ac:dyDescent="0.3">
      <c r="A123" s="327"/>
      <c r="B123" s="290"/>
      <c r="C123" s="107"/>
      <c r="D123" s="598"/>
      <c r="E123" s="290"/>
      <c r="F123" s="290"/>
      <c r="G123" s="595"/>
      <c r="H123" s="302"/>
      <c r="I123" s="300"/>
      <c r="J123" s="300"/>
      <c r="K123" s="300"/>
      <c r="L123" s="300"/>
      <c r="R123" s="306"/>
    </row>
    <row r="124" spans="1:18" s="309" customFormat="1" ht="27.6" x14ac:dyDescent="0.3">
      <c r="A124" s="345"/>
      <c r="B124" s="290">
        <f>COUNT($B$15:B123)+1</f>
        <v>21</v>
      </c>
      <c r="C124" s="262" t="s">
        <v>115</v>
      </c>
      <c r="D124" s="571"/>
      <c r="E124" s="324"/>
      <c r="F124" s="324"/>
      <c r="G124" s="523"/>
      <c r="H124" s="307"/>
      <c r="I124" s="308"/>
      <c r="J124" s="308"/>
      <c r="K124" s="308"/>
      <c r="L124" s="308"/>
    </row>
    <row r="125" spans="1:18" s="287" customFormat="1" ht="41.4" x14ac:dyDescent="0.3">
      <c r="A125" s="327"/>
      <c r="B125" s="290"/>
      <c r="C125" s="53" t="s">
        <v>39</v>
      </c>
      <c r="D125" s="605"/>
      <c r="E125" s="341"/>
      <c r="F125" s="341"/>
      <c r="G125" s="595"/>
      <c r="H125" s="302"/>
      <c r="I125" s="300"/>
      <c r="J125" s="300"/>
      <c r="K125" s="300"/>
      <c r="L125" s="300"/>
      <c r="M125" s="53"/>
    </row>
    <row r="126" spans="1:18" s="318" customFormat="1" ht="15.6" x14ac:dyDescent="0.3">
      <c r="A126" s="351"/>
      <c r="B126" s="284"/>
      <c r="C126" s="284"/>
      <c r="D126" s="607"/>
      <c r="E126" s="350" t="s">
        <v>86</v>
      </c>
      <c r="F126" s="343">
        <v>5</v>
      </c>
      <c r="G126" s="527">
        <f>L126</f>
        <v>0</v>
      </c>
      <c r="H126" s="316">
        <f>G126*F126</f>
        <v>0</v>
      </c>
      <c r="I126" s="317"/>
      <c r="J126" s="317"/>
      <c r="K126" s="317"/>
      <c r="L126" s="202"/>
      <c r="R126" s="319"/>
    </row>
    <row r="127" spans="1:18" s="287" customFormat="1" ht="8.25" customHeight="1" x14ac:dyDescent="0.3">
      <c r="A127" s="327"/>
      <c r="B127" s="290"/>
      <c r="C127" s="107"/>
      <c r="D127" s="598"/>
      <c r="E127" s="341"/>
      <c r="F127" s="341"/>
      <c r="G127" s="530"/>
      <c r="H127" s="322"/>
      <c r="I127" s="300"/>
      <c r="J127" s="300"/>
      <c r="K127" s="300"/>
      <c r="L127" s="300"/>
    </row>
    <row r="128" spans="1:18" s="287" customFormat="1" x14ac:dyDescent="0.3">
      <c r="A128" s="327"/>
      <c r="B128" s="290">
        <f>COUNT($B$15:B122)+1</f>
        <v>21</v>
      </c>
      <c r="C128" s="292" t="s">
        <v>63</v>
      </c>
      <c r="D128" s="608"/>
      <c r="E128" s="341"/>
      <c r="F128" s="341"/>
      <c r="G128" s="532"/>
      <c r="H128" s="322"/>
      <c r="I128" s="308"/>
      <c r="J128" s="308"/>
      <c r="K128" s="308"/>
      <c r="L128" s="308"/>
      <c r="M128" s="309"/>
      <c r="N128" s="309"/>
    </row>
    <row r="129" spans="1:14" s="287" customFormat="1" x14ac:dyDescent="0.3">
      <c r="A129" s="329"/>
      <c r="B129" s="294"/>
      <c r="C129" s="359"/>
      <c r="D129" s="609"/>
      <c r="E129" s="343" t="s">
        <v>13</v>
      </c>
      <c r="F129" s="343">
        <v>1</v>
      </c>
      <c r="G129" s="527">
        <f>L129</f>
        <v>0</v>
      </c>
      <c r="H129" s="316">
        <f>G129*F129</f>
        <v>0</v>
      </c>
      <c r="I129" s="300"/>
      <c r="J129" s="300"/>
      <c r="K129" s="300"/>
      <c r="L129" s="202"/>
    </row>
    <row r="130" spans="1:14" s="287" customFormat="1" ht="8.25" customHeight="1" x14ac:dyDescent="0.3">
      <c r="A130" s="327"/>
      <c r="B130" s="290"/>
      <c r="C130" s="107"/>
      <c r="D130" s="598"/>
      <c r="E130" s="341"/>
      <c r="F130" s="341"/>
      <c r="G130" s="530"/>
      <c r="H130" s="322"/>
      <c r="I130" s="300"/>
      <c r="J130" s="300"/>
      <c r="K130" s="300"/>
      <c r="L130" s="300"/>
    </row>
    <row r="131" spans="1:14" s="287" customFormat="1" ht="41.4" x14ac:dyDescent="0.3">
      <c r="A131" s="327"/>
      <c r="B131" s="290">
        <f>COUNT($B$15:B125)+1</f>
        <v>22</v>
      </c>
      <c r="C131" s="211" t="s">
        <v>376</v>
      </c>
      <c r="D131" s="608"/>
      <c r="E131" s="341"/>
      <c r="F131" s="341"/>
      <c r="G131" s="532"/>
      <c r="H131" s="322"/>
      <c r="I131" s="308"/>
      <c r="J131" s="308"/>
      <c r="K131" s="308"/>
      <c r="L131" s="308"/>
      <c r="M131" s="309"/>
      <c r="N131" s="309"/>
    </row>
    <row r="132" spans="1:14" s="287" customFormat="1" x14ac:dyDescent="0.3">
      <c r="A132" s="329"/>
      <c r="B132" s="294"/>
      <c r="C132" s="359"/>
      <c r="D132" s="609"/>
      <c r="E132" s="343" t="s">
        <v>13</v>
      </c>
      <c r="F132" s="343">
        <v>1</v>
      </c>
      <c r="G132" s="527">
        <f>L132</f>
        <v>0</v>
      </c>
      <c r="H132" s="316">
        <f>G132*F132</f>
        <v>0</v>
      </c>
      <c r="I132" s="300"/>
      <c r="J132" s="300"/>
      <c r="K132" s="300"/>
      <c r="L132" s="202"/>
    </row>
    <row r="133" spans="1:14" s="287" customFormat="1" ht="8.25" customHeight="1" x14ac:dyDescent="0.3">
      <c r="A133" s="327"/>
      <c r="B133" s="290"/>
      <c r="C133" s="107"/>
      <c r="D133" s="598"/>
      <c r="E133" s="341"/>
      <c r="F133" s="341"/>
      <c r="G133" s="530"/>
      <c r="H133" s="322"/>
      <c r="I133" s="300"/>
      <c r="J133" s="300"/>
      <c r="K133" s="300"/>
      <c r="L133" s="300"/>
    </row>
    <row r="134" spans="1:14" s="287" customFormat="1" x14ac:dyDescent="0.3">
      <c r="A134" s="327"/>
      <c r="B134" s="290">
        <f>COUNT($B$15:B129)+1</f>
        <v>23</v>
      </c>
      <c r="C134" s="292" t="s">
        <v>17</v>
      </c>
      <c r="D134" s="608"/>
      <c r="E134" s="341"/>
      <c r="F134" s="341"/>
      <c r="G134" s="525"/>
      <c r="H134" s="323"/>
      <c r="I134" s="300"/>
      <c r="J134" s="300"/>
      <c r="K134" s="300"/>
      <c r="L134" s="300"/>
    </row>
    <row r="135" spans="1:14" s="287" customFormat="1" ht="41.4" x14ac:dyDescent="0.3">
      <c r="A135" s="327"/>
      <c r="B135" s="290"/>
      <c r="C135" s="264" t="s">
        <v>117</v>
      </c>
      <c r="D135" s="572"/>
      <c r="E135" s="341"/>
      <c r="F135" s="341"/>
      <c r="G135" s="525"/>
      <c r="H135" s="323"/>
      <c r="I135" s="300"/>
      <c r="N135" s="305"/>
    </row>
    <row r="136" spans="1:14" s="287" customFormat="1" x14ac:dyDescent="0.3">
      <c r="A136" s="329"/>
      <c r="B136" s="294"/>
      <c r="C136" s="360"/>
      <c r="D136" s="610"/>
      <c r="E136" s="343" t="s">
        <v>13</v>
      </c>
      <c r="F136" s="343">
        <v>1</v>
      </c>
      <c r="G136" s="527">
        <f>L136</f>
        <v>0</v>
      </c>
      <c r="H136" s="316">
        <f>G136*F136</f>
        <v>0</v>
      </c>
      <c r="I136" s="300"/>
      <c r="J136" s="300"/>
      <c r="K136" s="300"/>
      <c r="L136" s="202"/>
    </row>
    <row r="137" spans="1:14" s="287" customFormat="1" ht="8.25" customHeight="1" x14ac:dyDescent="0.3">
      <c r="A137" s="327"/>
      <c r="B137" s="290"/>
      <c r="C137" s="107"/>
      <c r="D137" s="598"/>
      <c r="E137" s="341"/>
      <c r="F137" s="341"/>
      <c r="G137" s="525"/>
      <c r="H137" s="323"/>
      <c r="I137" s="300"/>
      <c r="J137" s="300"/>
      <c r="K137" s="300"/>
      <c r="L137" s="300"/>
    </row>
    <row r="138" spans="1:14" s="287" customFormat="1" x14ac:dyDescent="0.3">
      <c r="A138" s="327"/>
      <c r="B138" s="290">
        <f>COUNT($B$15:B136)+1</f>
        <v>25</v>
      </c>
      <c r="C138" s="292" t="s">
        <v>14</v>
      </c>
      <c r="D138" s="608"/>
      <c r="E138" s="341"/>
      <c r="F138" s="341"/>
      <c r="G138" s="525"/>
      <c r="H138" s="323"/>
      <c r="I138" s="300"/>
      <c r="J138" s="300"/>
      <c r="K138" s="300"/>
      <c r="L138" s="300"/>
    </row>
    <row r="139" spans="1:14" s="287" customFormat="1" ht="27.6" x14ac:dyDescent="0.3">
      <c r="A139" s="329"/>
      <c r="B139" s="294"/>
      <c r="C139" s="359" t="s">
        <v>16</v>
      </c>
      <c r="D139" s="609"/>
      <c r="E139" s="343" t="s">
        <v>15</v>
      </c>
      <c r="F139" s="361">
        <v>0.03</v>
      </c>
      <c r="G139" s="527"/>
      <c r="H139" s="316">
        <f>SUM(H106:H138)*3%</f>
        <v>0</v>
      </c>
      <c r="I139" s="300"/>
      <c r="J139" s="300"/>
      <c r="K139" s="300"/>
      <c r="L139" s="300"/>
    </row>
    <row r="140" spans="1:14" s="287" customFormat="1" ht="8.25" customHeight="1" x14ac:dyDescent="0.3">
      <c r="A140" s="327"/>
      <c r="B140" s="290"/>
      <c r="C140" s="107"/>
      <c r="D140" s="598"/>
      <c r="E140" s="341"/>
      <c r="F140" s="341"/>
      <c r="G140" s="525"/>
      <c r="H140" s="323"/>
      <c r="I140" s="300"/>
      <c r="J140" s="300"/>
      <c r="K140" s="300"/>
      <c r="L140" s="300"/>
    </row>
    <row r="141" spans="1:14" s="287" customFormat="1" x14ac:dyDescent="0.3">
      <c r="A141" s="327"/>
      <c r="B141" s="290">
        <f>COUNT($B$15:B139)+1</f>
        <v>26</v>
      </c>
      <c r="C141" s="292" t="s">
        <v>26</v>
      </c>
      <c r="D141" s="608"/>
      <c r="E141" s="341"/>
      <c r="F141" s="341"/>
      <c r="G141" s="525"/>
      <c r="H141" s="323"/>
      <c r="I141" s="300"/>
      <c r="J141" s="300"/>
      <c r="K141" s="300"/>
      <c r="L141" s="300"/>
    </row>
    <row r="142" spans="1:14" s="287" customFormat="1" ht="55.8" thickBot="1" x14ac:dyDescent="0.35">
      <c r="A142" s="362"/>
      <c r="B142" s="363"/>
      <c r="C142" s="364" t="s">
        <v>27</v>
      </c>
      <c r="D142" s="611"/>
      <c r="E142" s="365" t="s">
        <v>15</v>
      </c>
      <c r="F142" s="366">
        <v>0.03</v>
      </c>
      <c r="G142" s="533"/>
      <c r="H142" s="428">
        <f>SUM(H2:H139)*3%</f>
        <v>0</v>
      </c>
      <c r="I142" s="300"/>
      <c r="J142" s="300"/>
      <c r="K142" s="300"/>
      <c r="L142" s="300"/>
    </row>
    <row r="143" spans="1:14" s="287" customFormat="1" ht="14.4" thickTop="1" x14ac:dyDescent="0.3">
      <c r="A143" s="367"/>
      <c r="B143" s="368"/>
      <c r="C143" s="368"/>
      <c r="D143" s="416"/>
      <c r="E143" s="416"/>
      <c r="F143" s="416"/>
      <c r="G143" s="417" t="s">
        <v>575</v>
      </c>
      <c r="H143" s="418">
        <f>SUM(H105:H142)</f>
        <v>0</v>
      </c>
      <c r="I143" s="300"/>
      <c r="J143" s="300"/>
      <c r="K143" s="300"/>
    </row>
    <row r="145" spans="1:11" ht="14.4" x14ac:dyDescent="0.3">
      <c r="A145" s="405"/>
      <c r="B145" s="406"/>
      <c r="C145" s="407" t="s">
        <v>452</v>
      </c>
      <c r="D145" s="408"/>
      <c r="E145" s="409"/>
      <c r="F145" s="409"/>
      <c r="G145" s="410"/>
      <c r="H145" s="411"/>
      <c r="I145" s="4"/>
      <c r="J145" s="4"/>
      <c r="K145" s="4"/>
    </row>
    <row r="146" spans="1:11" ht="14.4" x14ac:dyDescent="0.3">
      <c r="A146" s="112"/>
      <c r="B146" s="113"/>
      <c r="C146" s="114"/>
      <c r="D146" s="114"/>
      <c r="E146" s="115"/>
      <c r="F146" s="115"/>
      <c r="G146" s="414" t="s">
        <v>577</v>
      </c>
      <c r="H146" s="116">
        <f>H60</f>
        <v>0</v>
      </c>
      <c r="I146" s="4"/>
      <c r="J146" s="4"/>
      <c r="K146" s="4"/>
    </row>
    <row r="147" spans="1:11" ht="14.4" x14ac:dyDescent="0.3">
      <c r="A147" s="112"/>
      <c r="B147" s="113"/>
      <c r="C147" s="114"/>
      <c r="D147" s="114"/>
      <c r="E147" s="115"/>
      <c r="F147" s="115"/>
      <c r="G147" s="414" t="s">
        <v>576</v>
      </c>
      <c r="H147" s="116">
        <f>H97</f>
        <v>0</v>
      </c>
      <c r="I147" s="4"/>
      <c r="J147" s="4"/>
      <c r="K147" s="4"/>
    </row>
    <row r="148" spans="1:11" ht="14.4" x14ac:dyDescent="0.3">
      <c r="A148" s="112"/>
      <c r="B148" s="113"/>
      <c r="C148" s="114"/>
      <c r="D148" s="114"/>
      <c r="E148" s="115"/>
      <c r="F148" s="115"/>
      <c r="G148" s="417" t="s">
        <v>575</v>
      </c>
      <c r="H148" s="116">
        <f>H143</f>
        <v>0</v>
      </c>
      <c r="I148" s="4"/>
      <c r="J148" s="4"/>
      <c r="K148" s="4"/>
    </row>
    <row r="149" spans="1:11" ht="14.4" x14ac:dyDescent="0.3">
      <c r="A149" s="112"/>
      <c r="B149" s="113"/>
      <c r="C149" s="114"/>
      <c r="D149" s="114"/>
      <c r="E149" s="115"/>
      <c r="F149" s="115"/>
      <c r="G149" s="402" t="s">
        <v>542</v>
      </c>
      <c r="H149" s="116">
        <f>SUM(H146:H148)</f>
        <v>0</v>
      </c>
      <c r="I149" s="4"/>
      <c r="J149" s="4"/>
      <c r="K149" s="4"/>
    </row>
  </sheetData>
  <sheetProtection algorithmName="SHA-512" hashValue="qSI2O+0wmSwAgQ+/mHvLp/icAWQnlADc30DS5p+ohKyfp/TiaDKCH3OpX58RNDzQeHcpm8ucgCrQuEq6ROigaA==" saltValue="NPsbvBx5xw4Nfl/5IuAIug==" spinCount="100000" sheet="1" objects="1" scenarios="1"/>
  <mergeCells count="1">
    <mergeCell ref="A6:H6"/>
  </mergeCells>
  <pageMargins left="0.70866141732283472" right="0.70866141732283472" top="0.74803149606299213" bottom="0.74803149606299213" header="0.31496062992125984" footer="0.31496062992125984"/>
  <pageSetup paperSize="9" orientation="portrait" r:id="rId1"/>
  <headerFooter>
    <oddHeader>&amp;L&amp;"Arial Narrow,Navadno"&amp;8HIA, projektiranje strojnih inštalacij, s.p.</oddHeader>
    <oddFooter>&amp;L&amp;"Arial Narrow,Navadno"&amp;8Načrt strojnih inštalacij/PZI/št.nač. SA-23/19
Objekt: Lekarna Kranj št. pr. P-085/19</oddFooter>
  </headerFooter>
  <rowBreaks count="4" manualBreakCount="4">
    <brk id="32" max="7" man="1"/>
    <brk id="62" max="7" man="1"/>
    <brk id="90" max="7" man="1"/>
    <brk id="12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view="pageBreakPreview" topLeftCell="A2" zoomScaleNormal="100" zoomScaleSheetLayoutView="100" workbookViewId="0">
      <selection activeCell="D16" sqref="D16"/>
    </sheetView>
  </sheetViews>
  <sheetFormatPr defaultRowHeight="13.8" x14ac:dyDescent="0.25"/>
  <cols>
    <col min="1" max="1" width="3.5546875" style="471" customWidth="1"/>
    <col min="2" max="2" width="51.33203125" style="471" customWidth="1"/>
    <col min="3" max="16384" width="8.88671875" style="471"/>
  </cols>
  <sheetData>
    <row r="2" spans="1:6" x14ac:dyDescent="0.25">
      <c r="A2" s="647" t="s">
        <v>505</v>
      </c>
      <c r="B2" s="648"/>
      <c r="C2" s="649"/>
    </row>
    <row r="3" spans="1:6" ht="55.2" x14ac:dyDescent="0.25">
      <c r="A3" s="502"/>
      <c r="B3" s="199" t="s">
        <v>503</v>
      </c>
      <c r="C3" s="503"/>
    </row>
    <row r="4" spans="1:6" ht="27.6" x14ac:dyDescent="0.25">
      <c r="A4" s="502"/>
      <c r="B4" s="199" t="s">
        <v>516</v>
      </c>
      <c r="C4" s="503"/>
    </row>
    <row r="5" spans="1:6" ht="59.55" customHeight="1" x14ac:dyDescent="0.25">
      <c r="A5" s="502"/>
      <c r="B5" s="199" t="s">
        <v>517</v>
      </c>
      <c r="C5" s="503"/>
    </row>
    <row r="6" spans="1:6" ht="27.6" x14ac:dyDescent="0.25">
      <c r="A6" s="502"/>
      <c r="B6" s="199" t="s">
        <v>504</v>
      </c>
      <c r="C6" s="503"/>
    </row>
    <row r="7" spans="1:6" ht="27.6" x14ac:dyDescent="0.25">
      <c r="A7" s="502"/>
      <c r="B7" s="199" t="s">
        <v>488</v>
      </c>
      <c r="C7" s="503"/>
    </row>
    <row r="8" spans="1:6" ht="15" x14ac:dyDescent="0.3">
      <c r="A8" s="502"/>
      <c r="B8" s="199" t="s">
        <v>489</v>
      </c>
      <c r="C8" s="503"/>
    </row>
    <row r="9" spans="1:6" x14ac:dyDescent="0.25">
      <c r="A9" s="502"/>
      <c r="B9" s="199" t="s">
        <v>490</v>
      </c>
      <c r="C9" s="503"/>
    </row>
    <row r="10" spans="1:6" x14ac:dyDescent="0.25">
      <c r="A10" s="504"/>
      <c r="B10" s="500" t="s">
        <v>491</v>
      </c>
      <c r="C10" s="505"/>
    </row>
    <row r="11" spans="1:6" ht="27.6" x14ac:dyDescent="0.25">
      <c r="A11" s="502"/>
      <c r="B11" s="354" t="s">
        <v>492</v>
      </c>
      <c r="C11" s="503"/>
    </row>
    <row r="12" spans="1:6" ht="55.2" x14ac:dyDescent="0.25">
      <c r="A12" s="502"/>
      <c r="B12" s="354" t="s">
        <v>493</v>
      </c>
      <c r="C12" s="503"/>
    </row>
    <row r="13" spans="1:6" ht="27.6" x14ac:dyDescent="0.25">
      <c r="A13" s="502"/>
      <c r="B13" s="354" t="s">
        <v>484</v>
      </c>
      <c r="C13" s="503"/>
    </row>
    <row r="14" spans="1:6" ht="27.6" x14ac:dyDescent="0.25">
      <c r="A14" s="502"/>
      <c r="B14" s="467" t="s">
        <v>485</v>
      </c>
      <c r="C14" s="503"/>
    </row>
    <row r="15" spans="1:6" x14ac:dyDescent="0.25">
      <c r="A15" s="502"/>
      <c r="B15" s="506"/>
      <c r="C15" s="503"/>
    </row>
    <row r="16" spans="1:6" x14ac:dyDescent="0.25">
      <c r="A16" s="504"/>
      <c r="B16" s="501" t="s">
        <v>494</v>
      </c>
      <c r="C16" s="507"/>
      <c r="D16" s="468"/>
      <c r="E16" s="468"/>
      <c r="F16" s="468"/>
    </row>
    <row r="17" spans="1:6" x14ac:dyDescent="0.25">
      <c r="A17" s="502"/>
      <c r="B17" s="470" t="s">
        <v>495</v>
      </c>
      <c r="C17" s="508"/>
      <c r="D17" s="469"/>
      <c r="E17" s="469"/>
      <c r="F17" s="469"/>
    </row>
    <row r="18" spans="1:6" x14ac:dyDescent="0.25">
      <c r="A18" s="502"/>
      <c r="B18" s="470" t="s">
        <v>496</v>
      </c>
      <c r="C18" s="508"/>
      <c r="D18" s="469"/>
      <c r="E18" s="469"/>
      <c r="F18" s="469"/>
    </row>
    <row r="19" spans="1:6" x14ac:dyDescent="0.25">
      <c r="A19" s="502"/>
      <c r="B19" s="470" t="s">
        <v>497</v>
      </c>
      <c r="C19" s="508"/>
      <c r="D19" s="469"/>
      <c r="E19" s="469"/>
      <c r="F19" s="469"/>
    </row>
    <row r="20" spans="1:6" x14ac:dyDescent="0.25">
      <c r="A20" s="502"/>
      <c r="B20" s="470" t="s">
        <v>498</v>
      </c>
      <c r="C20" s="508"/>
      <c r="D20" s="469"/>
      <c r="E20" s="469"/>
      <c r="F20" s="469"/>
    </row>
    <row r="21" spans="1:6" ht="27.6" x14ac:dyDescent="0.25">
      <c r="A21" s="502"/>
      <c r="B21" s="470" t="s">
        <v>499</v>
      </c>
      <c r="C21" s="508"/>
      <c r="D21" s="469"/>
      <c r="E21" s="469"/>
      <c r="F21" s="469"/>
    </row>
    <row r="22" spans="1:6" ht="27.6" x14ac:dyDescent="0.25">
      <c r="A22" s="502"/>
      <c r="B22" s="470" t="s">
        <v>500</v>
      </c>
      <c r="C22" s="508"/>
      <c r="D22" s="469"/>
      <c r="E22" s="469"/>
      <c r="F22" s="469"/>
    </row>
    <row r="23" spans="1:6" x14ac:dyDescent="0.25">
      <c r="A23" s="502"/>
      <c r="B23" s="470" t="s">
        <v>501</v>
      </c>
      <c r="C23" s="508"/>
      <c r="D23" s="469"/>
      <c r="E23" s="469"/>
      <c r="F23" s="469"/>
    </row>
    <row r="24" spans="1:6" x14ac:dyDescent="0.25">
      <c r="A24" s="502"/>
      <c r="B24" s="470" t="s">
        <v>502</v>
      </c>
      <c r="C24" s="508"/>
      <c r="D24" s="469"/>
      <c r="E24" s="469"/>
      <c r="F24" s="469"/>
    </row>
    <row r="25" spans="1:6" x14ac:dyDescent="0.25">
      <c r="A25" s="509"/>
      <c r="B25" s="510"/>
      <c r="C25" s="511"/>
      <c r="D25" s="469"/>
      <c r="E25" s="469"/>
      <c r="F25" s="469"/>
    </row>
    <row r="26" spans="1:6" x14ac:dyDescent="0.25">
      <c r="A26" s="472"/>
      <c r="B26" s="646"/>
      <c r="C26" s="646"/>
      <c r="D26" s="646"/>
      <c r="E26" s="646"/>
      <c r="F26" s="646"/>
    </row>
  </sheetData>
  <sheetProtection algorithmName="SHA-512" hashValue="MmlMwMk1NOJD1zkFWaWs7BQgRq3jyi7f+TtB8b4oUd4KbEekLk6yHJNacDGaTXja9hKO93z9xP2Mxj4Ez11bUg==" saltValue="GE6tAV/A1bPcp1liDh2kKw==" spinCount="100000" sheet="1" objects="1" scenarios="1"/>
  <mergeCells count="2">
    <mergeCell ref="B26:F26"/>
    <mergeCell ref="A2:C2"/>
  </mergeCells>
  <pageMargins left="0.70866141732283472" right="0.70866141732283472" top="0.74803149606299213" bottom="0.74803149606299213" header="0.31496062992125984" footer="0.31496062992125984"/>
  <pageSetup paperSize="9" orientation="portrait" r:id="rId1"/>
  <headerFooter>
    <oddHeader>&amp;L&amp;"Arial Narrow,Navadno"&amp;8HIA, projektiranje strojnih inštalacij, s.p&amp;"-,Regular"&amp;11.</oddHeader>
    <oddFooter>&amp;L&amp;"Arial Narrow,Navadno"&amp;8Načrt strojnih inštalacij/PZI/št.nač. SA-23/19
Objekt: Lekarna Kranj št. pr. P-085/19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view="pageBreakPreview" topLeftCell="A103" zoomScaleNormal="100" zoomScaleSheetLayoutView="100" workbookViewId="0">
      <selection activeCell="D16" sqref="D16"/>
    </sheetView>
  </sheetViews>
  <sheetFormatPr defaultColWidth="9.109375" defaultRowHeight="13.8" x14ac:dyDescent="0.3"/>
  <cols>
    <col min="1" max="2" width="3.33203125" style="81" customWidth="1"/>
    <col min="3" max="3" width="38.77734375" style="2" customWidth="1"/>
    <col min="4" max="4" width="9.77734375" style="2" customWidth="1"/>
    <col min="5" max="5" width="4.77734375" style="3" customWidth="1"/>
    <col min="6" max="6" width="5.33203125" style="3" customWidth="1"/>
    <col min="7" max="8" width="10.77734375" style="2" customWidth="1"/>
    <col min="9" max="9" width="9.109375" style="2"/>
    <col min="10" max="10" width="9.109375" style="2" customWidth="1"/>
    <col min="11" max="11" width="12.44140625" style="2" customWidth="1"/>
    <col min="12" max="12" width="19.33203125" style="2" customWidth="1"/>
    <col min="13" max="13" width="18.88671875" style="2" customWidth="1"/>
    <col min="14" max="14" width="12.44140625" style="2" customWidth="1"/>
    <col min="15" max="15" width="9.109375" style="2" customWidth="1"/>
    <col min="16" max="16384" width="9.109375" style="2"/>
  </cols>
  <sheetData>
    <row r="1" spans="1:12" ht="14.4" x14ac:dyDescent="0.3">
      <c r="A1" s="90"/>
    </row>
    <row r="2" spans="1:12" ht="14.4" x14ac:dyDescent="0.3">
      <c r="A2" s="91" t="s">
        <v>432</v>
      </c>
      <c r="B2" s="105" t="s">
        <v>41</v>
      </c>
      <c r="C2" s="10"/>
      <c r="D2" s="10"/>
      <c r="E2" s="11"/>
      <c r="F2" s="11"/>
      <c r="G2" s="10"/>
      <c r="H2" s="14"/>
    </row>
    <row r="3" spans="1:12" x14ac:dyDescent="0.3">
      <c r="A3" s="97"/>
      <c r="B3" s="104" t="s">
        <v>4</v>
      </c>
      <c r="C3" s="7"/>
      <c r="D3" s="7"/>
      <c r="E3" s="9"/>
      <c r="F3" s="9"/>
      <c r="G3" s="7"/>
      <c r="H3" s="16"/>
    </row>
    <row r="4" spans="1:12" ht="14.4" x14ac:dyDescent="0.3">
      <c r="A4" s="97"/>
      <c r="B4" s="36"/>
      <c r="C4" s="43"/>
      <c r="D4" s="43"/>
      <c r="E4" s="9"/>
      <c r="F4" s="9"/>
      <c r="G4" s="7"/>
      <c r="H4" s="16"/>
    </row>
    <row r="5" spans="1:12" x14ac:dyDescent="0.3">
      <c r="A5" s="91" t="str">
        <f>A2</f>
        <v>4.5.</v>
      </c>
      <c r="B5" s="82" t="s">
        <v>5</v>
      </c>
      <c r="C5" s="12" t="s">
        <v>118</v>
      </c>
      <c r="D5" s="12"/>
      <c r="E5" s="11"/>
      <c r="F5" s="11"/>
      <c r="G5" s="10"/>
      <c r="H5" s="14"/>
    </row>
    <row r="6" spans="1:12" ht="40.65" customHeight="1" x14ac:dyDescent="0.3">
      <c r="A6" s="650"/>
      <c r="B6" s="651"/>
      <c r="C6" s="652" t="s">
        <v>518</v>
      </c>
      <c r="D6" s="652"/>
      <c r="E6" s="652"/>
      <c r="F6" s="652"/>
      <c r="G6" s="652"/>
      <c r="H6" s="653"/>
      <c r="K6" s="4"/>
      <c r="L6" s="4"/>
    </row>
    <row r="7" spans="1:12" ht="14.4" x14ac:dyDescent="0.3">
      <c r="A7" s="477"/>
      <c r="B7" s="478"/>
      <c r="C7" s="479"/>
      <c r="D7" s="479"/>
      <c r="E7" s="265"/>
      <c r="F7" s="265"/>
      <c r="G7" s="265"/>
      <c r="H7" s="266"/>
      <c r="K7" s="4"/>
      <c r="L7" s="4"/>
    </row>
    <row r="8" spans="1:12" ht="6" customHeight="1" x14ac:dyDescent="0.3">
      <c r="A8" s="94"/>
      <c r="B8" s="84"/>
      <c r="C8" s="55"/>
      <c r="D8" s="55"/>
      <c r="E8" s="56"/>
      <c r="F8" s="56"/>
      <c r="G8" s="194"/>
      <c r="H8" s="195"/>
      <c r="K8" s="31"/>
      <c r="L8" s="4"/>
    </row>
    <row r="9" spans="1:12" ht="15" customHeight="1" x14ac:dyDescent="0.3">
      <c r="A9" s="95" t="s">
        <v>1</v>
      </c>
      <c r="B9" s="85"/>
      <c r="C9" s="18" t="s">
        <v>2</v>
      </c>
      <c r="D9" s="18"/>
      <c r="E9" s="19" t="s">
        <v>10</v>
      </c>
      <c r="F9" s="20" t="s">
        <v>6</v>
      </c>
      <c r="G9" s="21" t="s">
        <v>7</v>
      </c>
      <c r="H9" s="22" t="s">
        <v>8</v>
      </c>
      <c r="K9" s="31"/>
      <c r="L9" s="4"/>
    </row>
    <row r="10" spans="1:12" ht="15" customHeight="1" thickBot="1" x14ac:dyDescent="0.35">
      <c r="A10" s="102"/>
      <c r="B10" s="86"/>
      <c r="C10" s="23"/>
      <c r="D10" s="23"/>
      <c r="E10" s="24" t="s">
        <v>11</v>
      </c>
      <c r="F10" s="25"/>
      <c r="G10" s="26" t="s">
        <v>9</v>
      </c>
      <c r="H10" s="27" t="s">
        <v>9</v>
      </c>
      <c r="K10" s="4"/>
      <c r="L10" s="4"/>
    </row>
    <row r="11" spans="1:12" ht="28.2" thickTop="1" x14ac:dyDescent="0.3">
      <c r="A11" s="274"/>
      <c r="B11" s="275"/>
      <c r="C11" s="276" t="s">
        <v>321</v>
      </c>
      <c r="D11" s="276"/>
      <c r="E11" s="277"/>
      <c r="F11" s="277"/>
      <c r="G11" s="278"/>
      <c r="H11" s="279"/>
      <c r="I11" s="4"/>
      <c r="J11" s="4"/>
      <c r="K11" s="31"/>
      <c r="L11" s="4"/>
    </row>
    <row r="12" spans="1:12" ht="8.25" customHeight="1" x14ac:dyDescent="0.3">
      <c r="A12" s="97"/>
      <c r="B12" s="36"/>
      <c r="C12" s="28"/>
      <c r="D12" s="28"/>
      <c r="E12" s="9"/>
      <c r="F12" s="9"/>
      <c r="G12" s="32"/>
      <c r="H12" s="33"/>
      <c r="I12" s="4"/>
      <c r="J12" s="4"/>
      <c r="K12" s="4"/>
      <c r="L12" s="4"/>
    </row>
    <row r="13" spans="1:12" ht="27.6" x14ac:dyDescent="0.3">
      <c r="A13" s="97"/>
      <c r="B13" s="36">
        <f>COUNT($B$11:B11)+1</f>
        <v>1</v>
      </c>
      <c r="C13" s="54" t="s">
        <v>61</v>
      </c>
      <c r="D13" s="545"/>
      <c r="E13" s="193"/>
      <c r="F13" s="193"/>
      <c r="G13" s="512"/>
      <c r="H13" s="250"/>
      <c r="I13" s="4"/>
      <c r="J13" s="4"/>
      <c r="K13" s="31"/>
      <c r="L13" s="4"/>
    </row>
    <row r="14" spans="1:12" ht="14.4" x14ac:dyDescent="0.3">
      <c r="A14" s="93"/>
      <c r="B14" s="37"/>
      <c r="C14" s="29"/>
      <c r="D14" s="631"/>
      <c r="E14" s="60" t="s">
        <v>13</v>
      </c>
      <c r="F14" s="60">
        <v>2</v>
      </c>
      <c r="G14" s="513"/>
      <c r="H14" s="254">
        <f>G14*F14</f>
        <v>0</v>
      </c>
      <c r="I14" s="4"/>
      <c r="J14" s="4"/>
      <c r="K14" s="31"/>
      <c r="L14" s="4"/>
    </row>
    <row r="15" spans="1:12" ht="8.25" customHeight="1" x14ac:dyDescent="0.3">
      <c r="A15" s="97"/>
      <c r="B15" s="36"/>
      <c r="C15" s="28"/>
      <c r="D15" s="553"/>
      <c r="E15" s="193"/>
      <c r="F15" s="193"/>
      <c r="G15" s="512"/>
      <c r="H15" s="250"/>
      <c r="I15" s="4"/>
      <c r="J15" s="4"/>
      <c r="K15" s="4"/>
      <c r="L15" s="4"/>
    </row>
    <row r="16" spans="1:12" ht="41.4" x14ac:dyDescent="0.3">
      <c r="A16" s="97"/>
      <c r="B16" s="36">
        <f>COUNT($B$11:B15)+1</f>
        <v>2</v>
      </c>
      <c r="C16" s="28" t="s">
        <v>50</v>
      </c>
      <c r="D16" s="553"/>
      <c r="E16" s="193"/>
      <c r="F16" s="193"/>
      <c r="G16" s="512"/>
      <c r="H16" s="250"/>
      <c r="I16" s="4"/>
      <c r="J16" s="4"/>
      <c r="K16" s="31"/>
      <c r="L16" s="4"/>
    </row>
    <row r="17" spans="1:12" ht="14.4" x14ac:dyDescent="0.3">
      <c r="A17" s="93"/>
      <c r="B17" s="37"/>
      <c r="C17" s="29"/>
      <c r="D17" s="631"/>
      <c r="E17" s="60" t="s">
        <v>15</v>
      </c>
      <c r="F17" s="258"/>
      <c r="G17" s="513">
        <f>L16</f>
        <v>0</v>
      </c>
      <c r="H17" s="254">
        <f>G17*F17</f>
        <v>0</v>
      </c>
      <c r="I17" s="4"/>
      <c r="J17" s="4"/>
      <c r="K17" s="31"/>
      <c r="L17" s="4"/>
    </row>
    <row r="18" spans="1:12" ht="8.25" customHeight="1" x14ac:dyDescent="0.3">
      <c r="A18" s="97"/>
      <c r="B18" s="36"/>
      <c r="C18" s="28"/>
      <c r="D18" s="553"/>
      <c r="E18" s="193"/>
      <c r="F18" s="193"/>
      <c r="G18" s="512"/>
      <c r="H18" s="250"/>
      <c r="I18" s="4"/>
      <c r="J18" s="4"/>
      <c r="K18" s="4"/>
      <c r="L18" s="4"/>
    </row>
    <row r="19" spans="1:12" ht="72" customHeight="1" x14ac:dyDescent="0.3">
      <c r="A19" s="97"/>
      <c r="B19" s="36">
        <f>COUNT($B$11:B18)+1</f>
        <v>3</v>
      </c>
      <c r="C19" s="54" t="s">
        <v>341</v>
      </c>
      <c r="D19" s="545"/>
      <c r="E19" s="193"/>
      <c r="F19" s="193"/>
      <c r="G19" s="512"/>
      <c r="H19" s="250"/>
      <c r="I19" s="4"/>
      <c r="J19" s="4"/>
      <c r="K19" s="31"/>
      <c r="L19" s="4"/>
    </row>
    <row r="20" spans="1:12" ht="14.4" x14ac:dyDescent="0.3">
      <c r="A20" s="93"/>
      <c r="B20" s="37"/>
      <c r="C20" s="29"/>
      <c r="D20" s="631"/>
      <c r="E20" s="60" t="s">
        <v>13</v>
      </c>
      <c r="F20" s="60">
        <v>2</v>
      </c>
      <c r="G20" s="513">
        <f>L19</f>
        <v>0</v>
      </c>
      <c r="H20" s="254">
        <f>G20*F20</f>
        <v>0</v>
      </c>
      <c r="I20" s="4"/>
      <c r="J20" s="4"/>
      <c r="K20" s="31"/>
      <c r="L20" s="4"/>
    </row>
    <row r="21" spans="1:12" ht="8.25" customHeight="1" x14ac:dyDescent="0.3">
      <c r="A21" s="97"/>
      <c r="B21" s="36"/>
      <c r="C21" s="28"/>
      <c r="D21" s="553"/>
      <c r="E21" s="193"/>
      <c r="F21" s="193"/>
      <c r="G21" s="512"/>
      <c r="H21" s="250"/>
      <c r="I21" s="4"/>
      <c r="J21" s="4"/>
      <c r="K21" s="4"/>
      <c r="L21" s="4"/>
    </row>
    <row r="22" spans="1:12" ht="72" customHeight="1" x14ac:dyDescent="0.3">
      <c r="A22" s="97"/>
      <c r="B22" s="36">
        <f>COUNT($B$11:B21)+1</f>
        <v>4</v>
      </c>
      <c r="C22" s="54" t="s">
        <v>482</v>
      </c>
      <c r="D22" s="545"/>
      <c r="E22" s="193"/>
      <c r="F22" s="193"/>
      <c r="G22" s="512"/>
      <c r="H22" s="250"/>
      <c r="I22" s="4"/>
      <c r="J22" s="4"/>
      <c r="K22" s="31"/>
      <c r="L22" s="4"/>
    </row>
    <row r="23" spans="1:12" ht="14.4" x14ac:dyDescent="0.3">
      <c r="A23" s="93"/>
      <c r="B23" s="37"/>
      <c r="C23" s="29"/>
      <c r="D23" s="631"/>
      <c r="E23" s="60" t="s">
        <v>13</v>
      </c>
      <c r="F23" s="60">
        <v>1</v>
      </c>
      <c r="G23" s="513">
        <f>L22</f>
        <v>0</v>
      </c>
      <c r="H23" s="254">
        <f>G23*F23</f>
        <v>0</v>
      </c>
      <c r="I23" s="4"/>
      <c r="J23" s="4"/>
      <c r="K23" s="31"/>
      <c r="L23" s="4"/>
    </row>
    <row r="24" spans="1:12" ht="8.25" customHeight="1" x14ac:dyDescent="0.3">
      <c r="A24" s="97"/>
      <c r="B24" s="36"/>
      <c r="C24" s="28"/>
      <c r="D24" s="553"/>
      <c r="E24" s="193"/>
      <c r="F24" s="193"/>
      <c r="G24" s="512"/>
      <c r="H24" s="250"/>
      <c r="I24" s="4"/>
      <c r="J24" s="4"/>
      <c r="K24" s="4"/>
      <c r="L24" s="4"/>
    </row>
    <row r="25" spans="1:12" ht="60.9" customHeight="1" x14ac:dyDescent="0.3">
      <c r="A25" s="97"/>
      <c r="B25" s="36">
        <f>COUNT($B$11:B20)+1</f>
        <v>4</v>
      </c>
      <c r="C25" s="54" t="s">
        <v>349</v>
      </c>
      <c r="D25" s="545"/>
      <c r="E25" s="193"/>
      <c r="F25" s="193"/>
      <c r="G25" s="512"/>
      <c r="H25" s="250"/>
      <c r="I25" s="4"/>
      <c r="J25" s="4"/>
      <c r="K25" s="31"/>
      <c r="L25" s="4"/>
    </row>
    <row r="26" spans="1:12" ht="14.4" x14ac:dyDescent="0.3">
      <c r="A26" s="93"/>
      <c r="B26" s="37"/>
      <c r="C26" s="29"/>
      <c r="D26" s="631"/>
      <c r="E26" s="60" t="s">
        <v>13</v>
      </c>
      <c r="F26" s="60">
        <v>8</v>
      </c>
      <c r="G26" s="513">
        <f>L25</f>
        <v>0</v>
      </c>
      <c r="H26" s="254">
        <f>G26*F26</f>
        <v>0</v>
      </c>
      <c r="I26" s="4"/>
      <c r="J26" s="4"/>
      <c r="K26" s="31"/>
      <c r="L26" s="4"/>
    </row>
    <row r="27" spans="1:12" ht="8.25" customHeight="1" x14ac:dyDescent="0.3">
      <c r="A27" s="97"/>
      <c r="B27" s="36"/>
      <c r="C27" s="28"/>
      <c r="D27" s="553"/>
      <c r="E27" s="193"/>
      <c r="F27" s="193"/>
      <c r="G27" s="512"/>
      <c r="H27" s="250"/>
      <c r="I27" s="4"/>
      <c r="J27" s="4"/>
      <c r="K27" s="4"/>
      <c r="L27" s="4"/>
    </row>
    <row r="28" spans="1:12" ht="27.6" x14ac:dyDescent="0.3">
      <c r="A28" s="97"/>
      <c r="B28" s="36">
        <f>COUNT($B$11:B27)+1</f>
        <v>6</v>
      </c>
      <c r="C28" s="137" t="s">
        <v>114</v>
      </c>
      <c r="D28" s="632"/>
      <c r="E28" s="193"/>
      <c r="F28" s="193"/>
      <c r="G28" s="512"/>
      <c r="H28" s="250"/>
      <c r="I28" s="4"/>
      <c r="J28" s="4"/>
      <c r="K28" s="31"/>
      <c r="L28" s="4"/>
    </row>
    <row r="29" spans="1:12" ht="12.75" customHeight="1" x14ac:dyDescent="0.3">
      <c r="A29" s="93"/>
      <c r="B29" s="37"/>
      <c r="C29" s="29"/>
      <c r="D29" s="631"/>
      <c r="E29" s="60" t="s">
        <v>13</v>
      </c>
      <c r="F29" s="60">
        <v>4</v>
      </c>
      <c r="G29" s="513">
        <f>L28</f>
        <v>0</v>
      </c>
      <c r="H29" s="254">
        <f>G29*F29</f>
        <v>0</v>
      </c>
      <c r="I29" s="4"/>
      <c r="J29" s="4"/>
      <c r="K29" s="31"/>
      <c r="L29" s="4"/>
    </row>
    <row r="30" spans="1:12" ht="8.25" customHeight="1" x14ac:dyDescent="0.3">
      <c r="A30" s="97"/>
      <c r="B30" s="36"/>
      <c r="C30" s="28"/>
      <c r="D30" s="553"/>
      <c r="E30" s="193"/>
      <c r="F30" s="193"/>
      <c r="G30" s="512"/>
      <c r="H30" s="250"/>
      <c r="I30" s="4"/>
      <c r="J30" s="4"/>
      <c r="K30" s="4"/>
      <c r="L30" s="4"/>
    </row>
    <row r="31" spans="1:12" ht="27.6" x14ac:dyDescent="0.3">
      <c r="A31" s="97"/>
      <c r="B31" s="36">
        <f>COUNT($B$11:B30)+1</f>
        <v>7</v>
      </c>
      <c r="C31" s="137" t="s">
        <v>62</v>
      </c>
      <c r="D31" s="632"/>
      <c r="E31" s="193"/>
      <c r="F31" s="193"/>
      <c r="G31" s="512"/>
      <c r="H31" s="250"/>
      <c r="I31" s="4"/>
      <c r="J31" s="4"/>
      <c r="K31" s="31"/>
      <c r="L31" s="4"/>
    </row>
    <row r="32" spans="1:12" ht="12.75" customHeight="1" x14ac:dyDescent="0.3">
      <c r="A32" s="93"/>
      <c r="B32" s="37"/>
      <c r="C32" s="29"/>
      <c r="D32" s="631"/>
      <c r="E32" s="60" t="s">
        <v>13</v>
      </c>
      <c r="F32" s="60">
        <v>2</v>
      </c>
      <c r="G32" s="513">
        <f>L31</f>
        <v>0</v>
      </c>
      <c r="H32" s="254">
        <f>G32*F32</f>
        <v>0</v>
      </c>
      <c r="I32" s="4"/>
      <c r="J32" s="4"/>
      <c r="K32" s="31"/>
      <c r="L32" s="4"/>
    </row>
    <row r="33" spans="1:12" ht="8.25" customHeight="1" x14ac:dyDescent="0.3">
      <c r="A33" s="97"/>
      <c r="B33" s="36"/>
      <c r="C33" s="28"/>
      <c r="D33" s="553"/>
      <c r="E33" s="193"/>
      <c r="F33" s="193"/>
      <c r="G33" s="512"/>
      <c r="H33" s="250"/>
      <c r="I33" s="4"/>
      <c r="J33" s="4"/>
      <c r="K33" s="31"/>
      <c r="L33" s="4"/>
    </row>
    <row r="34" spans="1:12" ht="12.75" customHeight="1" x14ac:dyDescent="0.3">
      <c r="A34" s="93"/>
      <c r="B34" s="37"/>
      <c r="C34" s="29"/>
      <c r="D34" s="631"/>
      <c r="E34" s="258"/>
      <c r="F34" s="258"/>
      <c r="G34" s="513"/>
      <c r="H34" s="254"/>
      <c r="I34" s="4"/>
      <c r="J34" s="4"/>
      <c r="K34" s="31"/>
      <c r="L34" s="4"/>
    </row>
    <row r="35" spans="1:12" ht="27.6" x14ac:dyDescent="0.3">
      <c r="A35" s="270"/>
      <c r="B35" s="271"/>
      <c r="C35" s="272" t="s">
        <v>322</v>
      </c>
      <c r="D35" s="633"/>
      <c r="E35" s="429"/>
      <c r="F35" s="429"/>
      <c r="G35" s="514"/>
      <c r="H35" s="430"/>
      <c r="I35" s="4"/>
      <c r="J35" s="4"/>
      <c r="K35" s="4"/>
      <c r="L35" s="4"/>
    </row>
    <row r="36" spans="1:12" ht="8.25" customHeight="1" x14ac:dyDescent="0.3">
      <c r="A36" s="97"/>
      <c r="B36" s="36"/>
      <c r="C36" s="28"/>
      <c r="D36" s="553"/>
      <c r="E36" s="193"/>
      <c r="F36" s="193"/>
      <c r="G36" s="512"/>
      <c r="H36" s="250"/>
      <c r="I36" s="4"/>
      <c r="J36" s="4"/>
      <c r="K36" s="4"/>
      <c r="L36" s="4"/>
    </row>
    <row r="37" spans="1:12" ht="82.8" x14ac:dyDescent="0.3">
      <c r="A37" s="97"/>
      <c r="B37" s="36">
        <f>COUNT($B$11:B36)+1</f>
        <v>8</v>
      </c>
      <c r="C37" s="262" t="s">
        <v>320</v>
      </c>
      <c r="D37" s="571"/>
      <c r="E37" s="193"/>
      <c r="F37" s="193"/>
      <c r="G37" s="512"/>
      <c r="H37" s="250"/>
      <c r="I37" s="4"/>
      <c r="J37" s="4"/>
      <c r="K37" s="31"/>
      <c r="L37" s="4"/>
    </row>
    <row r="38" spans="1:12" ht="82.8" x14ac:dyDescent="0.3">
      <c r="A38" s="97"/>
      <c r="B38" s="36"/>
      <c r="C38" s="264" t="s">
        <v>523</v>
      </c>
      <c r="D38" s="572"/>
      <c r="E38" s="193"/>
      <c r="F38" s="193"/>
      <c r="G38" s="512"/>
      <c r="H38" s="250"/>
      <c r="I38" s="4"/>
      <c r="J38" s="4"/>
      <c r="K38" s="31"/>
      <c r="L38" s="4"/>
    </row>
    <row r="39" spans="1:12" ht="27.6" x14ac:dyDescent="0.3">
      <c r="A39" s="97"/>
      <c r="B39" s="36"/>
      <c r="C39" s="263" t="s">
        <v>524</v>
      </c>
      <c r="D39" s="634"/>
      <c r="E39" s="193"/>
      <c r="F39" s="193"/>
      <c r="G39" s="512"/>
      <c r="H39" s="250"/>
      <c r="I39" s="4"/>
      <c r="J39" s="4"/>
      <c r="K39" s="31"/>
      <c r="L39" s="4"/>
    </row>
    <row r="40" spans="1:12" ht="27.6" x14ac:dyDescent="0.3">
      <c r="A40" s="97"/>
      <c r="B40" s="36"/>
      <c r="C40" s="263" t="s">
        <v>350</v>
      </c>
      <c r="D40" s="634"/>
      <c r="E40" s="193"/>
      <c r="F40" s="193"/>
      <c r="G40" s="512"/>
      <c r="H40" s="250"/>
      <c r="I40" s="4"/>
      <c r="J40" s="4"/>
      <c r="K40" s="31"/>
      <c r="L40" s="4"/>
    </row>
    <row r="41" spans="1:12" ht="12.75" customHeight="1" x14ac:dyDescent="0.3">
      <c r="A41" s="93"/>
      <c r="B41" s="37"/>
      <c r="C41" s="29" t="s">
        <v>64</v>
      </c>
      <c r="D41" s="631"/>
      <c r="E41" s="60" t="s">
        <v>13</v>
      </c>
      <c r="F41" s="60">
        <v>1</v>
      </c>
      <c r="G41" s="513">
        <f>L37</f>
        <v>0</v>
      </c>
      <c r="H41" s="254">
        <f>G41*F41</f>
        <v>0</v>
      </c>
      <c r="I41" s="4"/>
      <c r="J41" s="4"/>
      <c r="K41" s="31"/>
      <c r="L41" s="4"/>
    </row>
    <row r="42" spans="1:12" ht="8.25" customHeight="1" x14ac:dyDescent="0.3">
      <c r="A42" s="97"/>
      <c r="B42" s="36"/>
      <c r="C42" s="28"/>
      <c r="D42" s="553"/>
      <c r="E42" s="193"/>
      <c r="F42" s="193"/>
      <c r="G42" s="512"/>
      <c r="H42" s="250"/>
      <c r="I42" s="4"/>
      <c r="J42" s="4"/>
      <c r="K42" s="4"/>
      <c r="L42" s="4"/>
    </row>
    <row r="43" spans="1:12" ht="14.4" x14ac:dyDescent="0.3">
      <c r="A43" s="97"/>
      <c r="B43" s="36">
        <f>COUNT($B$11:B42)+1</f>
        <v>9</v>
      </c>
      <c r="C43" s="262" t="s">
        <v>323</v>
      </c>
      <c r="D43" s="571"/>
      <c r="E43" s="193"/>
      <c r="F43" s="193"/>
      <c r="G43" s="512"/>
      <c r="H43" s="250"/>
      <c r="I43" s="4"/>
      <c r="J43" s="4"/>
      <c r="K43" s="31"/>
      <c r="L43" s="4"/>
    </row>
    <row r="44" spans="1:12" ht="28.8" x14ac:dyDescent="0.3">
      <c r="A44" s="97"/>
      <c r="B44" s="36"/>
      <c r="C44" s="264" t="s">
        <v>325</v>
      </c>
      <c r="D44" s="572"/>
      <c r="E44" s="193"/>
      <c r="F44" s="193"/>
      <c r="G44" s="512"/>
      <c r="H44" s="250"/>
      <c r="I44" s="4"/>
      <c r="J44" s="4"/>
      <c r="K44" s="31"/>
      <c r="L44" s="4"/>
    </row>
    <row r="45" spans="1:12" ht="12.75" customHeight="1" x14ac:dyDescent="0.3">
      <c r="A45" s="93"/>
      <c r="B45" s="37"/>
      <c r="C45" s="29" t="s">
        <v>64</v>
      </c>
      <c r="D45" s="631"/>
      <c r="E45" s="60" t="s">
        <v>13</v>
      </c>
      <c r="F45" s="60">
        <v>1</v>
      </c>
      <c r="G45" s="513">
        <f>L43</f>
        <v>0</v>
      </c>
      <c r="H45" s="254">
        <f>G45*F45</f>
        <v>0</v>
      </c>
      <c r="I45" s="4"/>
      <c r="J45" s="4"/>
      <c r="K45" s="31"/>
      <c r="L45" s="4"/>
    </row>
    <row r="46" spans="1:12" ht="8.25" customHeight="1" x14ac:dyDescent="0.3">
      <c r="A46" s="267"/>
      <c r="B46" s="268"/>
      <c r="C46" s="269"/>
      <c r="D46" s="635"/>
      <c r="E46" s="431"/>
      <c r="F46" s="431"/>
      <c r="G46" s="515"/>
      <c r="H46" s="432"/>
      <c r="I46" s="4"/>
      <c r="J46" s="4"/>
      <c r="K46" s="4"/>
      <c r="L46" s="4"/>
    </row>
    <row r="47" spans="1:12" ht="27.6" x14ac:dyDescent="0.3">
      <c r="A47" s="270"/>
      <c r="B47" s="271"/>
      <c r="C47" s="272" t="s">
        <v>326</v>
      </c>
      <c r="D47" s="633"/>
      <c r="E47" s="429"/>
      <c r="F47" s="429"/>
      <c r="G47" s="514"/>
      <c r="H47" s="430"/>
      <c r="I47" s="4"/>
      <c r="J47" s="4"/>
      <c r="K47" s="4"/>
      <c r="L47" s="4"/>
    </row>
    <row r="48" spans="1:12" ht="8.25" customHeight="1" x14ac:dyDescent="0.3">
      <c r="A48" s="97"/>
      <c r="B48" s="36"/>
      <c r="C48" s="28"/>
      <c r="D48" s="553"/>
      <c r="E48" s="193"/>
      <c r="F48" s="193"/>
      <c r="G48" s="512"/>
      <c r="H48" s="250"/>
      <c r="I48" s="4"/>
      <c r="J48" s="4"/>
      <c r="K48" s="4"/>
      <c r="L48" s="4"/>
    </row>
    <row r="49" spans="1:12" ht="8.25" customHeight="1" x14ac:dyDescent="0.3">
      <c r="A49" s="97"/>
      <c r="B49" s="36"/>
      <c r="C49" s="28"/>
      <c r="D49" s="553"/>
      <c r="E49" s="193"/>
      <c r="F49" s="193"/>
      <c r="G49" s="512"/>
      <c r="H49" s="250"/>
      <c r="I49" s="4"/>
      <c r="J49" s="4"/>
      <c r="K49" s="4"/>
      <c r="L49" s="4"/>
    </row>
    <row r="50" spans="1:12" x14ac:dyDescent="0.3">
      <c r="A50" s="97"/>
      <c r="B50" s="36">
        <f>COUNT($B$11:B49)+1</f>
        <v>10</v>
      </c>
      <c r="C50" s="262" t="s">
        <v>335</v>
      </c>
      <c r="D50" s="571"/>
      <c r="E50" s="193"/>
      <c r="F50" s="193"/>
      <c r="G50" s="512"/>
      <c r="H50" s="250"/>
      <c r="I50" s="4"/>
      <c r="J50" s="4"/>
      <c r="K50" s="31"/>
      <c r="L50" s="4"/>
    </row>
    <row r="51" spans="1:12" ht="27.6" x14ac:dyDescent="0.3">
      <c r="A51" s="97"/>
      <c r="B51" s="36"/>
      <c r="C51" s="264" t="s">
        <v>521</v>
      </c>
      <c r="D51" s="572"/>
      <c r="E51" s="193"/>
      <c r="F51" s="193"/>
      <c r="G51" s="512"/>
      <c r="H51" s="250"/>
      <c r="I51" s="4"/>
      <c r="J51" s="4"/>
      <c r="K51" s="31"/>
      <c r="L51" s="4"/>
    </row>
    <row r="52" spans="1:12" ht="12.75" customHeight="1" x14ac:dyDescent="0.3">
      <c r="A52" s="93"/>
      <c r="B52" s="37"/>
      <c r="C52" s="29"/>
      <c r="D52" s="631"/>
      <c r="E52" s="60" t="s">
        <v>13</v>
      </c>
      <c r="F52" s="60">
        <v>1</v>
      </c>
      <c r="G52" s="513">
        <f>L50</f>
        <v>0</v>
      </c>
      <c r="H52" s="254">
        <f>G52*F52</f>
        <v>0</v>
      </c>
      <c r="I52" s="4"/>
      <c r="J52" s="4"/>
      <c r="K52" s="31"/>
      <c r="L52" s="4"/>
    </row>
    <row r="53" spans="1:12" ht="55.2" x14ac:dyDescent="0.3">
      <c r="A53" s="97"/>
      <c r="B53" s="36">
        <f>COUNT($B$11:B52)+1</f>
        <v>11</v>
      </c>
      <c r="C53" s="262" t="s">
        <v>317</v>
      </c>
      <c r="D53" s="571"/>
      <c r="E53" s="193"/>
      <c r="F53" s="193"/>
      <c r="G53" s="512"/>
      <c r="H53" s="250"/>
      <c r="I53" s="4"/>
      <c r="J53" s="4"/>
      <c r="K53" s="31"/>
      <c r="L53" s="4"/>
    </row>
    <row r="54" spans="1:12" ht="41.4" x14ac:dyDescent="0.3">
      <c r="A54" s="97"/>
      <c r="B54" s="36"/>
      <c r="C54" s="264" t="s">
        <v>525</v>
      </c>
      <c r="D54" s="572"/>
      <c r="E54" s="193"/>
      <c r="F54" s="193"/>
      <c r="G54" s="512"/>
      <c r="H54" s="250"/>
      <c r="I54" s="4"/>
      <c r="J54" s="4"/>
      <c r="K54" s="31"/>
      <c r="L54" s="4"/>
    </row>
    <row r="55" spans="1:12" x14ac:dyDescent="0.3">
      <c r="A55" s="97"/>
      <c r="B55" s="36"/>
      <c r="C55" s="263" t="s">
        <v>526</v>
      </c>
      <c r="D55" s="634"/>
      <c r="E55" s="193"/>
      <c r="F55" s="193"/>
      <c r="G55" s="512"/>
      <c r="H55" s="250"/>
      <c r="I55" s="4"/>
      <c r="J55" s="4"/>
      <c r="K55" s="31"/>
      <c r="L55" s="4"/>
    </row>
    <row r="56" spans="1:12" x14ac:dyDescent="0.3">
      <c r="A56" s="97"/>
      <c r="B56" s="36"/>
      <c r="C56" s="263" t="s">
        <v>318</v>
      </c>
      <c r="D56" s="634"/>
      <c r="E56" s="193"/>
      <c r="F56" s="193"/>
      <c r="G56" s="512"/>
      <c r="H56" s="250"/>
      <c r="I56" s="4"/>
      <c r="J56" s="4"/>
      <c r="K56" s="31"/>
      <c r="L56" s="4"/>
    </row>
    <row r="57" spans="1:12" ht="27.6" x14ac:dyDescent="0.3">
      <c r="A57" s="97"/>
      <c r="B57" s="36"/>
      <c r="C57" s="263" t="s">
        <v>527</v>
      </c>
      <c r="D57" s="634"/>
      <c r="E57" s="193"/>
      <c r="F57" s="193"/>
      <c r="G57" s="512"/>
      <c r="H57" s="250"/>
      <c r="I57" s="4"/>
      <c r="J57" s="4"/>
      <c r="K57" s="31"/>
      <c r="L57" s="4"/>
    </row>
    <row r="58" spans="1:12" ht="27.6" x14ac:dyDescent="0.3">
      <c r="A58" s="97"/>
      <c r="B58" s="36"/>
      <c r="C58" s="263" t="s">
        <v>319</v>
      </c>
      <c r="D58" s="634"/>
      <c r="E58" s="193"/>
      <c r="F58" s="193"/>
      <c r="G58" s="512"/>
      <c r="H58" s="250"/>
      <c r="I58" s="4"/>
      <c r="J58" s="4"/>
      <c r="K58" s="31"/>
      <c r="L58" s="4"/>
    </row>
    <row r="59" spans="1:12" ht="27.6" x14ac:dyDescent="0.3">
      <c r="A59" s="97"/>
      <c r="B59" s="36"/>
      <c r="C59" s="263" t="s">
        <v>351</v>
      </c>
      <c r="D59" s="634"/>
      <c r="E59" s="193"/>
      <c r="F59" s="193"/>
      <c r="G59" s="512"/>
      <c r="H59" s="250"/>
      <c r="I59" s="4"/>
      <c r="J59" s="4"/>
      <c r="K59" s="31"/>
      <c r="L59" s="4"/>
    </row>
    <row r="60" spans="1:12" ht="12.75" customHeight="1" x14ac:dyDescent="0.3">
      <c r="A60" s="93"/>
      <c r="B60" s="37"/>
      <c r="C60" s="29" t="s">
        <v>64</v>
      </c>
      <c r="D60" s="631"/>
      <c r="E60" s="60" t="s">
        <v>13</v>
      </c>
      <c r="F60" s="60">
        <v>1</v>
      </c>
      <c r="G60" s="513">
        <f>L53</f>
        <v>0</v>
      </c>
      <c r="H60" s="254">
        <f>G60*F60</f>
        <v>0</v>
      </c>
      <c r="I60" s="4"/>
      <c r="J60" s="4"/>
      <c r="K60" s="31"/>
      <c r="L60" s="4"/>
    </row>
    <row r="61" spans="1:12" ht="8.25" customHeight="1" x14ac:dyDescent="0.3">
      <c r="A61" s="97"/>
      <c r="B61" s="36"/>
      <c r="C61" s="28"/>
      <c r="D61" s="553"/>
      <c r="E61" s="193"/>
      <c r="F61" s="193"/>
      <c r="G61" s="512"/>
      <c r="H61" s="250"/>
      <c r="I61" s="4"/>
      <c r="J61" s="4"/>
      <c r="K61" s="4"/>
      <c r="L61" s="4"/>
    </row>
    <row r="62" spans="1:12" ht="14.4" x14ac:dyDescent="0.3">
      <c r="A62" s="97"/>
      <c r="B62" s="36">
        <f>COUNT($B$11:B61)+1</f>
        <v>12</v>
      </c>
      <c r="C62" s="262" t="s">
        <v>324</v>
      </c>
      <c r="D62" s="571"/>
      <c r="E62" s="193"/>
      <c r="F62" s="193"/>
      <c r="G62" s="512"/>
      <c r="H62" s="250"/>
      <c r="I62" s="4"/>
      <c r="J62" s="4"/>
      <c r="K62" s="31"/>
      <c r="L62" s="4"/>
    </row>
    <row r="63" spans="1:12" ht="28.8" x14ac:dyDescent="0.3">
      <c r="A63" s="97"/>
      <c r="B63" s="36"/>
      <c r="C63" s="264" t="s">
        <v>336</v>
      </c>
      <c r="D63" s="572"/>
      <c r="E63" s="193"/>
      <c r="F63" s="193"/>
      <c r="G63" s="512"/>
      <c r="H63" s="250"/>
      <c r="I63" s="4"/>
      <c r="J63" s="4"/>
      <c r="K63" s="31"/>
      <c r="L63" s="4"/>
    </row>
    <row r="64" spans="1:12" ht="12.75" customHeight="1" x14ac:dyDescent="0.3">
      <c r="A64" s="93"/>
      <c r="B64" s="37"/>
      <c r="C64" s="29" t="s">
        <v>64</v>
      </c>
      <c r="D64" s="631"/>
      <c r="E64" s="60" t="s">
        <v>13</v>
      </c>
      <c r="F64" s="60">
        <v>1</v>
      </c>
      <c r="G64" s="513">
        <f>L62</f>
        <v>0</v>
      </c>
      <c r="H64" s="254">
        <f>G64*F64</f>
        <v>0</v>
      </c>
      <c r="I64" s="4"/>
      <c r="J64" s="4"/>
      <c r="K64" s="31"/>
      <c r="L64" s="4"/>
    </row>
    <row r="65" spans="1:18" ht="8.25" customHeight="1" x14ac:dyDescent="0.3">
      <c r="A65" s="97"/>
      <c r="B65" s="36"/>
      <c r="C65" s="28"/>
      <c r="D65" s="553"/>
      <c r="E65" s="193"/>
      <c r="F65" s="193"/>
      <c r="G65" s="512"/>
      <c r="H65" s="250"/>
      <c r="I65" s="4"/>
      <c r="J65" s="4"/>
      <c r="K65" s="4"/>
      <c r="L65" s="4"/>
    </row>
    <row r="66" spans="1:18" ht="82.8" x14ac:dyDescent="0.3">
      <c r="A66" s="97"/>
      <c r="B66" s="36">
        <f>COUNT($B$11:B65)+1</f>
        <v>13</v>
      </c>
      <c r="C66" s="262" t="s">
        <v>340</v>
      </c>
      <c r="D66" s="571"/>
      <c r="E66" s="193"/>
      <c r="F66" s="193"/>
      <c r="G66" s="512"/>
      <c r="H66" s="250"/>
      <c r="I66" s="4"/>
      <c r="J66" s="4"/>
      <c r="K66" s="31"/>
      <c r="L66" s="4"/>
    </row>
    <row r="67" spans="1:18" ht="69" x14ac:dyDescent="0.3">
      <c r="A67" s="97"/>
      <c r="B67" s="36"/>
      <c r="C67" s="263" t="s">
        <v>528</v>
      </c>
      <c r="D67" s="634"/>
      <c r="E67" s="193"/>
      <c r="F67" s="193"/>
      <c r="G67" s="512"/>
      <c r="H67" s="250"/>
      <c r="I67" s="4"/>
      <c r="J67" s="4"/>
      <c r="K67" s="31"/>
      <c r="L67" s="4"/>
    </row>
    <row r="68" spans="1:18" ht="27.6" x14ac:dyDescent="0.3">
      <c r="A68" s="97"/>
      <c r="B68" s="36"/>
      <c r="C68" s="263" t="s">
        <v>352</v>
      </c>
      <c r="D68" s="634"/>
      <c r="E68" s="193"/>
      <c r="F68" s="193"/>
      <c r="G68" s="512"/>
      <c r="H68" s="250"/>
      <c r="I68" s="4"/>
      <c r="J68" s="4"/>
      <c r="K68" s="31"/>
      <c r="L68" s="4"/>
    </row>
    <row r="69" spans="1:18" ht="12.75" customHeight="1" x14ac:dyDescent="0.3">
      <c r="A69" s="93"/>
      <c r="B69" s="37"/>
      <c r="C69" s="29" t="s">
        <v>64</v>
      </c>
      <c r="D69" s="631"/>
      <c r="E69" s="60" t="s">
        <v>13</v>
      </c>
      <c r="F69" s="60">
        <v>1</v>
      </c>
      <c r="G69" s="513">
        <f>L66</f>
        <v>0</v>
      </c>
      <c r="H69" s="254">
        <f>G69*F69</f>
        <v>0</v>
      </c>
      <c r="I69" s="4"/>
      <c r="J69" s="4"/>
      <c r="K69" s="31"/>
      <c r="L69" s="4"/>
    </row>
    <row r="70" spans="1:18" ht="8.25" customHeight="1" x14ac:dyDescent="0.3">
      <c r="A70" s="97"/>
      <c r="B70" s="36"/>
      <c r="C70" s="28"/>
      <c r="D70" s="553"/>
      <c r="E70" s="193"/>
      <c r="F70" s="193"/>
      <c r="G70" s="512"/>
      <c r="H70" s="250"/>
      <c r="I70" s="4"/>
      <c r="J70" s="4"/>
      <c r="K70" s="4"/>
      <c r="L70" s="4"/>
    </row>
    <row r="71" spans="1:18" ht="14.4" x14ac:dyDescent="0.3">
      <c r="A71" s="97"/>
      <c r="B71" s="36">
        <f>COUNT($B$11:B70)+1</f>
        <v>14</v>
      </c>
      <c r="C71" s="262" t="s">
        <v>327</v>
      </c>
      <c r="D71" s="571"/>
      <c r="E71" s="193"/>
      <c r="F71" s="193"/>
      <c r="G71" s="512"/>
      <c r="H71" s="250"/>
      <c r="I71" s="4"/>
      <c r="J71" s="4"/>
      <c r="K71" s="31"/>
      <c r="L71" s="4"/>
    </row>
    <row r="72" spans="1:18" ht="28.8" x14ac:dyDescent="0.3">
      <c r="A72" s="97"/>
      <c r="B72" s="36"/>
      <c r="C72" s="264" t="s">
        <v>337</v>
      </c>
      <c r="D72" s="572"/>
      <c r="E72" s="193"/>
      <c r="F72" s="193"/>
      <c r="G72" s="512"/>
      <c r="H72" s="250"/>
      <c r="I72" s="4"/>
      <c r="J72" s="4"/>
      <c r="K72" s="31"/>
      <c r="L72" s="4"/>
    </row>
    <row r="73" spans="1:18" ht="12.75" customHeight="1" x14ac:dyDescent="0.3">
      <c r="A73" s="93"/>
      <c r="B73" s="37"/>
      <c r="C73" s="29" t="s">
        <v>64</v>
      </c>
      <c r="D73" s="631"/>
      <c r="E73" s="60" t="s">
        <v>13</v>
      </c>
      <c r="F73" s="60">
        <v>1</v>
      </c>
      <c r="G73" s="513">
        <f>L71</f>
        <v>0</v>
      </c>
      <c r="H73" s="254">
        <f>G73*F73</f>
        <v>0</v>
      </c>
      <c r="I73" s="4"/>
      <c r="J73" s="4"/>
      <c r="K73" s="31"/>
      <c r="L73" s="4"/>
    </row>
    <row r="74" spans="1:18" s="138" customFormat="1" ht="8.25" customHeight="1" x14ac:dyDescent="0.3">
      <c r="A74" s="141"/>
      <c r="B74" s="142"/>
      <c r="C74" s="152"/>
      <c r="D74" s="548"/>
      <c r="E74" s="377"/>
      <c r="F74" s="377"/>
      <c r="G74" s="516"/>
      <c r="H74" s="378"/>
      <c r="I74" s="139"/>
      <c r="J74" s="139"/>
      <c r="K74" s="139"/>
      <c r="L74" s="139"/>
      <c r="R74" s="140"/>
    </row>
    <row r="75" spans="1:18" s="138" customFormat="1" ht="27.6" x14ac:dyDescent="0.3">
      <c r="A75" s="141"/>
      <c r="B75" s="36">
        <f>COUNT($B$11:B74)+1</f>
        <v>15</v>
      </c>
      <c r="C75" s="273" t="s">
        <v>328</v>
      </c>
      <c r="D75" s="636"/>
      <c r="E75" s="377"/>
      <c r="F75" s="377"/>
      <c r="G75" s="516"/>
      <c r="H75" s="378"/>
      <c r="I75" s="139"/>
      <c r="J75" s="139"/>
      <c r="K75" s="139"/>
      <c r="L75" s="139"/>
      <c r="O75" s="153"/>
      <c r="R75" s="146"/>
    </row>
    <row r="76" spans="1:18" s="138" customFormat="1" ht="55.2" x14ac:dyDescent="0.3">
      <c r="A76" s="141"/>
      <c r="B76" s="36"/>
      <c r="C76" s="54" t="s">
        <v>331</v>
      </c>
      <c r="D76" s="545"/>
      <c r="E76" s="377"/>
      <c r="F76" s="377"/>
      <c r="G76" s="516"/>
      <c r="H76" s="378"/>
      <c r="I76" s="139"/>
      <c r="J76" s="139"/>
      <c r="K76" s="139"/>
      <c r="L76" s="139"/>
      <c r="O76" s="153"/>
      <c r="R76" s="146"/>
    </row>
    <row r="77" spans="1:18" s="138" customFormat="1" ht="14.4" x14ac:dyDescent="0.3">
      <c r="A77" s="148"/>
      <c r="B77" s="149"/>
      <c r="C77" s="150"/>
      <c r="D77" s="637"/>
      <c r="E77" s="151" t="s">
        <v>13</v>
      </c>
      <c r="F77" s="151">
        <v>9</v>
      </c>
      <c r="G77" s="517">
        <f>L77</f>
        <v>0</v>
      </c>
      <c r="H77" s="380">
        <f>G77*F77</f>
        <v>0</v>
      </c>
      <c r="I77" s="139"/>
      <c r="J77" s="139"/>
      <c r="K77" s="139"/>
      <c r="L77" s="4"/>
      <c r="N77" s="139"/>
    </row>
    <row r="78" spans="1:18" ht="8.25" customHeight="1" x14ac:dyDescent="0.3">
      <c r="A78" s="97"/>
      <c r="B78" s="36"/>
      <c r="C78" s="28"/>
      <c r="D78" s="553"/>
      <c r="E78" s="193"/>
      <c r="F78" s="193"/>
      <c r="G78" s="512"/>
      <c r="H78" s="250"/>
      <c r="I78" s="4"/>
      <c r="J78" s="4"/>
      <c r="K78" s="4"/>
      <c r="L78" s="4"/>
    </row>
    <row r="79" spans="1:18" ht="41.4" x14ac:dyDescent="0.3">
      <c r="A79" s="97"/>
      <c r="B79" s="36">
        <f>COUNT($B$11:B78)+1</f>
        <v>16</v>
      </c>
      <c r="C79" s="280" t="s">
        <v>330</v>
      </c>
      <c r="D79" s="638"/>
      <c r="E79" s="193"/>
      <c r="F79" s="193"/>
      <c r="G79" s="512"/>
      <c r="H79" s="250"/>
      <c r="I79" s="4"/>
      <c r="J79" s="4"/>
      <c r="K79" s="31"/>
      <c r="L79" s="4"/>
    </row>
    <row r="80" spans="1:18" s="138" customFormat="1" ht="55.2" x14ac:dyDescent="0.3">
      <c r="A80" s="141"/>
      <c r="B80" s="36"/>
      <c r="C80" s="54" t="s">
        <v>332</v>
      </c>
      <c r="D80" s="545"/>
      <c r="E80" s="377"/>
      <c r="F80" s="377"/>
      <c r="G80" s="516"/>
      <c r="H80" s="378"/>
      <c r="I80" s="139"/>
      <c r="J80" s="139"/>
      <c r="K80" s="139"/>
      <c r="L80" s="139"/>
      <c r="O80" s="153"/>
      <c r="R80" s="146"/>
    </row>
    <row r="81" spans="1:18" ht="12.75" customHeight="1" x14ac:dyDescent="0.3">
      <c r="A81" s="93"/>
      <c r="B81" s="37"/>
      <c r="C81" s="29"/>
      <c r="D81" s="631"/>
      <c r="E81" s="60" t="s">
        <v>18</v>
      </c>
      <c r="F81" s="60">
        <v>50</v>
      </c>
      <c r="G81" s="513">
        <f>L79</f>
        <v>0</v>
      </c>
      <c r="H81" s="254">
        <f>G81*F81</f>
        <v>0</v>
      </c>
      <c r="I81" s="4"/>
      <c r="J81" s="4"/>
      <c r="K81" s="31"/>
      <c r="L81" s="4"/>
    </row>
    <row r="82" spans="1:18" s="138" customFormat="1" ht="8.25" customHeight="1" x14ac:dyDescent="0.3">
      <c r="A82" s="141"/>
      <c r="B82" s="142"/>
      <c r="C82" s="152"/>
      <c r="D82" s="548"/>
      <c r="E82" s="377"/>
      <c r="F82" s="377"/>
      <c r="G82" s="516"/>
      <c r="H82" s="378"/>
      <c r="I82" s="139"/>
      <c r="J82" s="139"/>
      <c r="K82" s="139"/>
      <c r="L82" s="139"/>
      <c r="R82" s="140"/>
    </row>
    <row r="83" spans="1:18" s="138" customFormat="1" ht="27.6" x14ac:dyDescent="0.3">
      <c r="A83" s="141"/>
      <c r="B83" s="36">
        <f>COUNT($B$11:B82)+1</f>
        <v>17</v>
      </c>
      <c r="C83" s="273" t="s">
        <v>333</v>
      </c>
      <c r="D83" s="636"/>
      <c r="E83" s="377"/>
      <c r="F83" s="377"/>
      <c r="G83" s="516"/>
      <c r="H83" s="378"/>
      <c r="I83" s="139"/>
      <c r="J83" s="139"/>
      <c r="K83" s="139"/>
      <c r="L83" s="139"/>
      <c r="O83" s="153"/>
      <c r="R83" s="146"/>
    </row>
    <row r="84" spans="1:18" s="138" customFormat="1" ht="45.9" customHeight="1" x14ac:dyDescent="0.3">
      <c r="A84" s="141"/>
      <c r="B84" s="36"/>
      <c r="C84" s="54" t="s">
        <v>334</v>
      </c>
      <c r="D84" s="545"/>
      <c r="E84" s="377"/>
      <c r="F84" s="377"/>
      <c r="G84" s="516"/>
      <c r="H84" s="378"/>
      <c r="I84" s="139"/>
      <c r="J84" s="139"/>
      <c r="K84" s="139"/>
      <c r="L84" s="139"/>
      <c r="O84" s="153"/>
      <c r="R84" s="146"/>
    </row>
    <row r="85" spans="1:18" s="138" customFormat="1" ht="14.4" x14ac:dyDescent="0.3">
      <c r="A85" s="148"/>
      <c r="B85" s="149"/>
      <c r="C85" s="150"/>
      <c r="D85" s="637"/>
      <c r="E85" s="151" t="s">
        <v>13</v>
      </c>
      <c r="F85" s="151">
        <v>3</v>
      </c>
      <c r="G85" s="517">
        <f>L85</f>
        <v>0</v>
      </c>
      <c r="H85" s="380">
        <f>G85*F85</f>
        <v>0</v>
      </c>
      <c r="I85" s="139"/>
      <c r="J85" s="139"/>
      <c r="K85" s="139"/>
      <c r="L85" s="4"/>
      <c r="N85" s="139"/>
    </row>
    <row r="86" spans="1:18" s="138" customFormat="1" ht="8.25" customHeight="1" x14ac:dyDescent="0.3">
      <c r="A86" s="141"/>
      <c r="B86" s="142"/>
      <c r="C86" s="152"/>
      <c r="D86" s="548"/>
      <c r="E86" s="377"/>
      <c r="F86" s="377"/>
      <c r="G86" s="516"/>
      <c r="H86" s="378"/>
      <c r="I86" s="139"/>
      <c r="J86" s="139"/>
      <c r="K86" s="139"/>
      <c r="L86" s="139"/>
      <c r="R86" s="140"/>
    </row>
    <row r="87" spans="1:18" s="138" customFormat="1" ht="27.6" x14ac:dyDescent="0.3">
      <c r="A87" s="141"/>
      <c r="B87" s="36">
        <f>COUNT($B$11:B86)+1</f>
        <v>18</v>
      </c>
      <c r="C87" s="273" t="s">
        <v>329</v>
      </c>
      <c r="D87" s="636"/>
      <c r="E87" s="377"/>
      <c r="F87" s="377"/>
      <c r="G87" s="516"/>
      <c r="H87" s="378"/>
      <c r="I87" s="139"/>
      <c r="J87" s="139"/>
      <c r="K87" s="139"/>
      <c r="L87" s="139"/>
      <c r="O87" s="153"/>
      <c r="R87" s="146"/>
    </row>
    <row r="88" spans="1:18" s="138" customFormat="1" ht="82.8" x14ac:dyDescent="0.3">
      <c r="A88" s="141"/>
      <c r="B88" s="36"/>
      <c r="C88" s="28" t="s">
        <v>353</v>
      </c>
      <c r="D88" s="553"/>
      <c r="E88" s="377"/>
      <c r="F88" s="377"/>
      <c r="G88" s="516"/>
      <c r="H88" s="378"/>
      <c r="I88" s="139"/>
      <c r="J88" s="139"/>
      <c r="K88" s="139"/>
      <c r="L88" s="139"/>
      <c r="O88" s="153"/>
      <c r="R88" s="146"/>
    </row>
    <row r="89" spans="1:18" s="138" customFormat="1" ht="14.4" x14ac:dyDescent="0.3">
      <c r="A89" s="148"/>
      <c r="B89" s="149"/>
      <c r="C89" s="150"/>
      <c r="D89" s="637"/>
      <c r="E89" s="151" t="s">
        <v>13</v>
      </c>
      <c r="F89" s="151">
        <v>16</v>
      </c>
      <c r="G89" s="517">
        <f>L89</f>
        <v>0</v>
      </c>
      <c r="H89" s="380">
        <f>G89*F89</f>
        <v>0</v>
      </c>
      <c r="I89" s="139"/>
      <c r="J89" s="139"/>
      <c r="K89" s="139"/>
      <c r="L89" s="4"/>
      <c r="N89" s="139"/>
    </row>
    <row r="90" spans="1:18" ht="8.25" customHeight="1" x14ac:dyDescent="0.3">
      <c r="A90" s="97"/>
      <c r="B90" s="36"/>
      <c r="C90" s="28"/>
      <c r="D90" s="553"/>
      <c r="E90" s="193"/>
      <c r="F90" s="193"/>
      <c r="G90" s="512"/>
      <c r="H90" s="250"/>
      <c r="I90" s="4"/>
      <c r="J90" s="4"/>
      <c r="K90" s="4"/>
      <c r="L90" s="4"/>
    </row>
    <row r="91" spans="1:18" ht="14.4" x14ac:dyDescent="0.3">
      <c r="A91" s="97"/>
      <c r="B91" s="36">
        <f>COUNT($B$11:B90)+1</f>
        <v>19</v>
      </c>
      <c r="C91" s="282" t="s">
        <v>343</v>
      </c>
      <c r="D91" s="545"/>
      <c r="E91" s="193"/>
      <c r="F91" s="193"/>
      <c r="G91" s="512"/>
      <c r="H91" s="250"/>
      <c r="I91" s="4"/>
      <c r="J91" s="4"/>
      <c r="K91" s="31"/>
      <c r="L91" s="4"/>
    </row>
    <row r="92" spans="1:18" ht="69" x14ac:dyDescent="0.3">
      <c r="A92" s="97"/>
      <c r="B92" s="36"/>
      <c r="C92" s="54" t="s">
        <v>529</v>
      </c>
      <c r="D92" s="545"/>
      <c r="E92" s="193"/>
      <c r="F92" s="193"/>
      <c r="G92" s="512"/>
      <c r="H92" s="250"/>
      <c r="I92" s="4"/>
      <c r="J92" s="4"/>
      <c r="K92" s="31"/>
      <c r="L92" s="4"/>
    </row>
    <row r="93" spans="1:18" ht="12.75" customHeight="1" x14ac:dyDescent="0.3">
      <c r="A93" s="93"/>
      <c r="B93" s="37"/>
      <c r="C93" s="29"/>
      <c r="D93" s="631"/>
      <c r="E93" s="65" t="s">
        <v>18</v>
      </c>
      <c r="F93" s="65">
        <v>50</v>
      </c>
      <c r="G93" s="513">
        <f>L91</f>
        <v>0</v>
      </c>
      <c r="H93" s="254">
        <f>G93*F93</f>
        <v>0</v>
      </c>
      <c r="I93" s="4"/>
      <c r="J93" s="4"/>
      <c r="K93" s="31"/>
      <c r="L93" s="4"/>
    </row>
    <row r="94" spans="1:18" ht="33.450000000000003" customHeight="1" x14ac:dyDescent="0.3">
      <c r="A94" s="97"/>
      <c r="B94" s="36">
        <f>COUNT($B$11:B93)+1</f>
        <v>20</v>
      </c>
      <c r="C94" s="211" t="s">
        <v>338</v>
      </c>
      <c r="D94" s="639"/>
      <c r="E94" s="193"/>
      <c r="F94" s="193"/>
      <c r="G94" s="518"/>
      <c r="H94" s="201"/>
      <c r="I94" s="4"/>
      <c r="J94" s="4"/>
      <c r="K94" s="4"/>
      <c r="L94" s="4"/>
      <c r="M94" s="172"/>
      <c r="R94" s="39"/>
    </row>
    <row r="95" spans="1:18" ht="151.80000000000001" x14ac:dyDescent="0.3">
      <c r="A95" s="97"/>
      <c r="B95" s="75"/>
      <c r="C95" s="54" t="s">
        <v>345</v>
      </c>
      <c r="D95" s="605"/>
      <c r="E95" s="193"/>
      <c r="F95" s="193"/>
      <c r="G95" s="518"/>
      <c r="H95" s="201"/>
      <c r="I95" s="4"/>
      <c r="J95" s="4"/>
      <c r="K95" s="4"/>
      <c r="L95" s="4"/>
      <c r="R95" s="39"/>
    </row>
    <row r="96" spans="1:18" s="73" customFormat="1" ht="14.4" x14ac:dyDescent="0.3">
      <c r="A96" s="98"/>
      <c r="B96" s="71"/>
      <c r="C96" s="128"/>
      <c r="D96" s="568"/>
      <c r="E96" s="65" t="s">
        <v>13</v>
      </c>
      <c r="F96" s="65">
        <v>1</v>
      </c>
      <c r="G96" s="513">
        <f>L96</f>
        <v>0</v>
      </c>
      <c r="H96" s="254">
        <f>G96*F96</f>
        <v>0</v>
      </c>
      <c r="I96" s="34"/>
      <c r="J96" s="34"/>
      <c r="K96" s="34"/>
      <c r="L96" s="4"/>
    </row>
    <row r="97" spans="1:18" ht="27.6" x14ac:dyDescent="0.3">
      <c r="A97" s="97"/>
      <c r="B97" s="36">
        <f>COUNT($B$11:B96)+1</f>
        <v>21</v>
      </c>
      <c r="C97" s="211" t="s">
        <v>339</v>
      </c>
      <c r="D97" s="639"/>
      <c r="E97" s="193"/>
      <c r="F97" s="193"/>
      <c r="G97" s="518"/>
      <c r="H97" s="201"/>
      <c r="I97" s="4"/>
      <c r="J97" s="4"/>
      <c r="K97" s="4"/>
      <c r="L97" s="4"/>
      <c r="M97" s="172"/>
      <c r="R97" s="39"/>
    </row>
    <row r="98" spans="1:18" ht="138" x14ac:dyDescent="0.3">
      <c r="A98" s="97"/>
      <c r="B98" s="75"/>
      <c r="C98" s="54" t="s">
        <v>346</v>
      </c>
      <c r="D98" s="605"/>
      <c r="E98" s="193"/>
      <c r="F98" s="193"/>
      <c r="G98" s="518"/>
      <c r="H98" s="201"/>
      <c r="I98" s="4"/>
      <c r="J98" s="4"/>
      <c r="K98" s="4"/>
      <c r="L98" s="4"/>
      <c r="R98" s="39"/>
    </row>
    <row r="99" spans="1:18" s="73" customFormat="1" ht="14.4" x14ac:dyDescent="0.3">
      <c r="A99" s="98"/>
      <c r="B99" s="71"/>
      <c r="C99" s="128"/>
      <c r="D99" s="568"/>
      <c r="E99" s="65" t="s">
        <v>13</v>
      </c>
      <c r="F99" s="65">
        <v>1</v>
      </c>
      <c r="G99" s="513">
        <f>L99</f>
        <v>0</v>
      </c>
      <c r="H99" s="254">
        <f>G99*F99</f>
        <v>0</v>
      </c>
      <c r="I99" s="34"/>
      <c r="J99" s="34"/>
      <c r="K99" s="34"/>
      <c r="L99" s="4"/>
    </row>
    <row r="100" spans="1:18" ht="15.75" x14ac:dyDescent="0.3">
      <c r="A100" s="97"/>
      <c r="B100" s="36">
        <f>COUNT($B$11:B99)+1</f>
        <v>22</v>
      </c>
      <c r="C100" s="211" t="s">
        <v>347</v>
      </c>
      <c r="D100" s="639"/>
      <c r="E100" s="193"/>
      <c r="F100" s="193"/>
      <c r="G100" s="518"/>
      <c r="H100" s="201"/>
      <c r="I100" s="4"/>
      <c r="J100" s="4"/>
      <c r="K100" s="4"/>
      <c r="L100" s="4"/>
      <c r="M100" s="172"/>
      <c r="R100" s="39"/>
    </row>
    <row r="101" spans="1:18" ht="41.4" x14ac:dyDescent="0.3">
      <c r="A101" s="97"/>
      <c r="B101" s="75"/>
      <c r="C101" s="54" t="s">
        <v>348</v>
      </c>
      <c r="D101" s="605"/>
      <c r="E101" s="193"/>
      <c r="F101" s="193"/>
      <c r="G101" s="518"/>
      <c r="H101" s="201"/>
      <c r="I101" s="4"/>
      <c r="J101" s="4"/>
      <c r="K101" s="4"/>
      <c r="L101" s="4"/>
      <c r="R101" s="39"/>
    </row>
    <row r="102" spans="1:18" s="73" customFormat="1" ht="14.4" x14ac:dyDescent="0.3">
      <c r="A102" s="98"/>
      <c r="B102" s="71"/>
      <c r="C102" s="128"/>
      <c r="D102" s="568"/>
      <c r="E102" s="65" t="s">
        <v>13</v>
      </c>
      <c r="F102" s="65">
        <v>1</v>
      </c>
      <c r="G102" s="513">
        <f>L102</f>
        <v>0</v>
      </c>
      <c r="H102" s="254">
        <f>G102*F102</f>
        <v>0</v>
      </c>
      <c r="I102" s="34"/>
      <c r="J102" s="34"/>
      <c r="K102" s="34"/>
      <c r="L102" s="4"/>
    </row>
    <row r="103" spans="1:18" ht="8.25" customHeight="1" x14ac:dyDescent="0.3">
      <c r="A103" s="97"/>
      <c r="B103" s="36"/>
      <c r="C103" s="28"/>
      <c r="D103" s="553"/>
      <c r="E103" s="193"/>
      <c r="F103" s="193"/>
      <c r="G103" s="512"/>
      <c r="H103" s="250"/>
      <c r="I103" s="4"/>
      <c r="J103" s="4"/>
      <c r="K103" s="4"/>
      <c r="L103" s="4"/>
    </row>
    <row r="104" spans="1:18" ht="14.4" x14ac:dyDescent="0.3">
      <c r="A104" s="97"/>
      <c r="B104" s="36">
        <f>COUNT($B$11:B103)+1</f>
        <v>23</v>
      </c>
      <c r="C104" s="283" t="s">
        <v>14</v>
      </c>
      <c r="D104" s="640"/>
      <c r="E104" s="193"/>
      <c r="F104" s="193"/>
      <c r="G104" s="512"/>
      <c r="H104" s="250"/>
      <c r="I104" s="4"/>
      <c r="J104" s="31"/>
      <c r="K104" s="31"/>
      <c r="L104" s="4"/>
    </row>
    <row r="105" spans="1:18" ht="34.049999999999997" customHeight="1" thickBot="1" x14ac:dyDescent="0.35">
      <c r="A105" s="100"/>
      <c r="B105" s="38"/>
      <c r="C105" s="110" t="s">
        <v>342</v>
      </c>
      <c r="D105" s="590"/>
      <c r="E105" s="62" t="s">
        <v>15</v>
      </c>
      <c r="F105" s="63">
        <v>0.03</v>
      </c>
      <c r="G105" s="519"/>
      <c r="H105" s="398">
        <f>SUM(H13:H99)*3%</f>
        <v>0</v>
      </c>
      <c r="I105" s="4"/>
      <c r="J105" s="4"/>
      <c r="K105" s="4"/>
      <c r="L105" s="4"/>
    </row>
    <row r="106" spans="1:18" ht="15" thickTop="1" x14ac:dyDescent="0.3">
      <c r="A106" s="112"/>
      <c r="B106" s="113"/>
      <c r="C106" s="114"/>
      <c r="D106" s="114"/>
      <c r="E106" s="371"/>
      <c r="F106" s="371"/>
      <c r="G106" s="449" t="s">
        <v>582</v>
      </c>
      <c r="H106" s="399">
        <f>SUM(H13:H105)</f>
        <v>0</v>
      </c>
      <c r="I106" s="4"/>
      <c r="J106" s="4"/>
      <c r="K106" s="4"/>
      <c r="L106" s="4"/>
    </row>
    <row r="107" spans="1:18" ht="15" x14ac:dyDescent="0.3">
      <c r="A107" s="142"/>
      <c r="B107" s="142"/>
      <c r="C107" s="227"/>
      <c r="D107" s="227"/>
      <c r="E107" s="143"/>
      <c r="F107" s="143"/>
      <c r="G107" s="235"/>
      <c r="H107" s="281"/>
      <c r="I107" s="4"/>
      <c r="J107" s="4"/>
      <c r="K107" s="4"/>
      <c r="L107" s="4"/>
    </row>
    <row r="108" spans="1:18" ht="15" x14ac:dyDescent="0.3">
      <c r="A108" s="142"/>
      <c r="B108" s="142"/>
      <c r="C108" s="227"/>
      <c r="D108" s="227"/>
      <c r="E108" s="143"/>
      <c r="F108" s="143"/>
      <c r="G108" s="235"/>
      <c r="H108" s="281"/>
      <c r="I108" s="4"/>
      <c r="J108" s="4"/>
      <c r="K108" s="4"/>
      <c r="L108" s="4"/>
    </row>
  </sheetData>
  <sheetProtection algorithmName="SHA-512" hashValue="zYsLNZSH3Fv4TYjKmpiHEhMDV2kMaLQyB2bWZFO27cyJkUkyADT9nzYKYNlIkKfI0a+WIuFfhFry64MP9xjlxQ==" saltValue="q3M8ovRhH8QLaFIdIS6I0A==" spinCount="100000" sheet="1" objects="1" scenarios="1"/>
  <mergeCells count="2">
    <mergeCell ref="A6:B6"/>
    <mergeCell ref="C6:H6"/>
  </mergeCells>
  <pageMargins left="0.9055118110236221" right="0.31496062992125984" top="0.74803149606299213" bottom="0.74803149606299213" header="0.31496062992125984" footer="0.31496062992125984"/>
  <pageSetup paperSize="9" orientation="portrait" r:id="rId1"/>
  <headerFooter>
    <oddHeader>&amp;L&amp;"Arial Narrow,Navadno"&amp;8HIA, projektiranje strojnih inštalacij, s.p.</oddHeader>
    <oddFooter>&amp;L&amp;"Arial Narrow,Navadno"&amp;8Načrt strojnih inštalacij/PZI/št.nač. SA-23/19
Objekt: Lekarna Kranj št. pr. P-085/19&amp;R&amp;P/&amp;N</oddFooter>
  </headerFooter>
  <rowBreaks count="3" manualBreakCount="3">
    <brk id="33" max="7" man="1"/>
    <brk id="64" max="7" man="1"/>
    <brk id="8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1"/>
  <sheetViews>
    <sheetView view="pageBreakPreview" topLeftCell="A158" zoomScaleNormal="100" zoomScaleSheetLayoutView="100" workbookViewId="0">
      <selection activeCell="D16" sqref="D16"/>
    </sheetView>
  </sheetViews>
  <sheetFormatPr defaultColWidth="9.109375" defaultRowHeight="13.8" x14ac:dyDescent="0.3"/>
  <cols>
    <col min="1" max="2" width="3.33203125" style="287" customWidth="1"/>
    <col min="3" max="3" width="38.77734375" style="287" customWidth="1"/>
    <col min="4" max="4" width="9.77734375" style="287" customWidth="1"/>
    <col min="5" max="5" width="4.77734375" style="287" customWidth="1"/>
    <col min="6" max="6" width="5.33203125" style="287" customWidth="1"/>
    <col min="7" max="8" width="10.77734375" style="287" customWidth="1"/>
    <col min="9" max="9" width="9.109375" style="287"/>
    <col min="10" max="10" width="9.109375" style="287" customWidth="1"/>
    <col min="11" max="11" width="12.44140625" style="287" customWidth="1"/>
    <col min="12" max="12" width="19.33203125" style="287" customWidth="1"/>
    <col min="13" max="13" width="18.88671875" style="287" customWidth="1"/>
    <col min="14" max="14" width="20.5546875" style="287" customWidth="1"/>
    <col min="15" max="15" width="32.109375" style="287" customWidth="1"/>
    <col min="16" max="16" width="9.109375" style="287" customWidth="1"/>
    <col min="17" max="16384" width="9.109375" style="287"/>
  </cols>
  <sheetData>
    <row r="1" spans="1:15" ht="14.4" x14ac:dyDescent="0.3">
      <c r="A1" s="325"/>
    </row>
    <row r="2" spans="1:15" ht="14.4" x14ac:dyDescent="0.3">
      <c r="A2" s="326" t="s">
        <v>433</v>
      </c>
      <c r="B2" s="286" t="s">
        <v>41</v>
      </c>
      <c r="C2" s="288"/>
      <c r="D2" s="288"/>
      <c r="E2" s="288"/>
      <c r="F2" s="288"/>
      <c r="G2" s="288"/>
      <c r="H2" s="289"/>
    </row>
    <row r="3" spans="1:15" x14ac:dyDescent="0.3">
      <c r="A3" s="327"/>
      <c r="B3" s="292" t="s">
        <v>4</v>
      </c>
      <c r="C3" s="290"/>
      <c r="D3" s="290"/>
      <c r="E3" s="290"/>
      <c r="F3" s="290"/>
      <c r="G3" s="290"/>
      <c r="H3" s="291"/>
    </row>
    <row r="4" spans="1:15" ht="14.4" x14ac:dyDescent="0.3">
      <c r="A4" s="327"/>
      <c r="B4" s="290"/>
      <c r="C4" s="290"/>
      <c r="D4" s="290"/>
      <c r="E4" s="290"/>
      <c r="F4" s="290"/>
      <c r="G4" s="290"/>
      <c r="H4" s="291"/>
    </row>
    <row r="5" spans="1:15" x14ac:dyDescent="0.3">
      <c r="A5" s="326" t="str">
        <f>A2</f>
        <v>4.5</v>
      </c>
      <c r="B5" s="288" t="s">
        <v>44</v>
      </c>
      <c r="C5" s="286" t="s">
        <v>60</v>
      </c>
      <c r="D5" s="286"/>
      <c r="E5" s="288"/>
      <c r="F5" s="288"/>
      <c r="G5" s="288"/>
      <c r="H5" s="289"/>
    </row>
    <row r="6" spans="1:15" ht="8.25" customHeight="1" x14ac:dyDescent="0.3">
      <c r="A6" s="328"/>
      <c r="B6" s="290"/>
      <c r="C6" s="292"/>
      <c r="D6" s="292"/>
      <c r="E6" s="290"/>
      <c r="F6" s="290"/>
      <c r="G6" s="290"/>
      <c r="H6" s="291"/>
    </row>
    <row r="7" spans="1:15" ht="61.5" customHeight="1" x14ac:dyDescent="0.3">
      <c r="A7" s="654" t="s">
        <v>506</v>
      </c>
      <c r="B7" s="655"/>
      <c r="C7" s="655"/>
      <c r="D7" s="655"/>
      <c r="E7" s="655"/>
      <c r="F7" s="655"/>
      <c r="G7" s="655"/>
      <c r="H7" s="656"/>
      <c r="K7" s="308"/>
      <c r="L7" s="308"/>
      <c r="M7" s="308"/>
      <c r="N7" s="309"/>
      <c r="O7" s="309"/>
    </row>
    <row r="8" spans="1:15" ht="18.899999999999999" customHeight="1" x14ac:dyDescent="0.3">
      <c r="A8" s="327" t="s">
        <v>32</v>
      </c>
      <c r="B8" s="480"/>
      <c r="C8" s="480"/>
      <c r="D8" s="480"/>
      <c r="E8" s="480"/>
      <c r="F8" s="480"/>
      <c r="G8" s="480"/>
      <c r="H8" s="481"/>
      <c r="K8" s="308"/>
      <c r="L8" s="308"/>
      <c r="M8" s="309"/>
      <c r="N8" s="309"/>
      <c r="O8" s="310"/>
    </row>
    <row r="9" spans="1:15" ht="28.8" customHeight="1" x14ac:dyDescent="0.3">
      <c r="A9" s="654" t="s">
        <v>20</v>
      </c>
      <c r="B9" s="655"/>
      <c r="C9" s="655"/>
      <c r="D9" s="655"/>
      <c r="E9" s="655"/>
      <c r="F9" s="655"/>
      <c r="G9" s="655"/>
      <c r="H9" s="656"/>
      <c r="K9" s="308"/>
      <c r="L9" s="308"/>
      <c r="M9" s="309"/>
      <c r="N9" s="309"/>
      <c r="O9" s="310"/>
    </row>
    <row r="10" spans="1:15" ht="9.9" customHeight="1" x14ac:dyDescent="0.3">
      <c r="A10" s="329"/>
      <c r="B10" s="294"/>
      <c r="C10" s="293"/>
      <c r="D10" s="293"/>
      <c r="E10" s="294"/>
      <c r="F10" s="294"/>
      <c r="G10" s="294"/>
      <c r="H10" s="295"/>
      <c r="K10" s="308"/>
      <c r="L10" s="308"/>
      <c r="M10" s="308"/>
      <c r="N10" s="309"/>
      <c r="O10" s="309"/>
    </row>
    <row r="11" spans="1:15" ht="6" customHeight="1" x14ac:dyDescent="0.3">
      <c r="A11" s="330"/>
      <c r="B11" s="296"/>
      <c r="C11" s="296"/>
      <c r="D11" s="296"/>
      <c r="E11" s="296"/>
      <c r="F11" s="296"/>
      <c r="G11" s="296"/>
      <c r="H11" s="297"/>
      <c r="K11" s="308"/>
      <c r="L11" s="308"/>
      <c r="M11" s="309"/>
      <c r="N11" s="309"/>
      <c r="O11" s="310"/>
    </row>
    <row r="12" spans="1:15" ht="15" customHeight="1" x14ac:dyDescent="0.3">
      <c r="A12" s="331" t="s">
        <v>1</v>
      </c>
      <c r="B12" s="298"/>
      <c r="C12" s="298" t="s">
        <v>2</v>
      </c>
      <c r="D12" s="298"/>
      <c r="E12" s="332" t="s">
        <v>10</v>
      </c>
      <c r="F12" s="333" t="s">
        <v>6</v>
      </c>
      <c r="G12" s="334" t="s">
        <v>7</v>
      </c>
      <c r="H12" s="335" t="s">
        <v>8</v>
      </c>
      <c r="K12" s="308"/>
      <c r="L12" s="308"/>
      <c r="M12" s="309"/>
      <c r="N12" s="309"/>
      <c r="O12" s="310"/>
    </row>
    <row r="13" spans="1:15" ht="15" customHeight="1" thickBot="1" x14ac:dyDescent="0.35">
      <c r="A13" s="336"/>
      <c r="B13" s="299"/>
      <c r="C13" s="299"/>
      <c r="D13" s="299"/>
      <c r="E13" s="337" t="s">
        <v>11</v>
      </c>
      <c r="F13" s="338"/>
      <c r="G13" s="339" t="s">
        <v>9</v>
      </c>
      <c r="H13" s="340" t="s">
        <v>9</v>
      </c>
      <c r="K13" s="308"/>
      <c r="L13" s="308"/>
      <c r="M13" s="308"/>
      <c r="N13" s="309"/>
      <c r="O13" s="309"/>
    </row>
    <row r="14" spans="1:15" ht="8.25" customHeight="1" thickTop="1" x14ac:dyDescent="0.3">
      <c r="A14" s="327"/>
      <c r="B14" s="290"/>
      <c r="C14" s="107"/>
      <c r="D14" s="107"/>
      <c r="E14" s="341"/>
      <c r="F14" s="341"/>
      <c r="G14" s="301"/>
      <c r="H14" s="302"/>
      <c r="I14" s="300"/>
      <c r="K14" s="308"/>
      <c r="L14" s="308"/>
      <c r="M14" s="309"/>
      <c r="N14" s="309"/>
      <c r="O14" s="310"/>
    </row>
    <row r="15" spans="1:15" s="68" customFormat="1" ht="17.25" customHeight="1" x14ac:dyDescent="0.3">
      <c r="A15" s="457"/>
      <c r="B15" s="458"/>
      <c r="C15" s="208" t="s">
        <v>549</v>
      </c>
      <c r="D15" s="459"/>
      <c r="E15" s="460"/>
      <c r="F15" s="460"/>
      <c r="G15" s="461"/>
      <c r="H15" s="462"/>
      <c r="K15" s="308"/>
      <c r="L15" s="308"/>
      <c r="M15" s="309"/>
      <c r="N15" s="309"/>
      <c r="O15" s="310"/>
    </row>
    <row r="16" spans="1:15" s="309" customFormat="1" ht="8.25" customHeight="1" x14ac:dyDescent="0.3">
      <c r="A16" s="345"/>
      <c r="B16" s="324"/>
      <c r="C16" s="50"/>
      <c r="D16" s="315"/>
      <c r="E16" s="342"/>
      <c r="F16" s="111"/>
      <c r="G16" s="520"/>
      <c r="H16" s="322"/>
      <c r="I16" s="308"/>
      <c r="J16" s="308"/>
      <c r="K16" s="308"/>
      <c r="L16" s="308"/>
      <c r="M16" s="308"/>
    </row>
    <row r="17" spans="1:18" s="309" customFormat="1" ht="27.6" x14ac:dyDescent="0.3">
      <c r="A17" s="345"/>
      <c r="B17" s="324">
        <f>COUNT($B$13:B15)+1</f>
        <v>1</v>
      </c>
      <c r="C17" s="48" t="s">
        <v>543</v>
      </c>
      <c r="D17" s="571"/>
      <c r="E17" s="346"/>
      <c r="F17" s="346"/>
      <c r="G17" s="521"/>
      <c r="H17" s="322"/>
      <c r="I17" s="308"/>
      <c r="J17" s="308"/>
      <c r="K17" s="308"/>
      <c r="L17" s="308"/>
      <c r="O17" s="310"/>
    </row>
    <row r="18" spans="1:18" s="309" customFormat="1" ht="192.45" customHeight="1" x14ac:dyDescent="0.3">
      <c r="A18" s="345"/>
      <c r="B18" s="324"/>
      <c r="C18" s="44" t="s">
        <v>544</v>
      </c>
      <c r="D18" s="572"/>
      <c r="E18" s="346"/>
      <c r="F18" s="346"/>
      <c r="G18" s="521"/>
      <c r="H18" s="322"/>
      <c r="I18" s="308"/>
      <c r="J18" s="308"/>
      <c r="K18" s="308"/>
      <c r="L18" s="308"/>
      <c r="O18" s="310"/>
    </row>
    <row r="19" spans="1:18" s="309" customFormat="1" ht="163.05000000000001" customHeight="1" x14ac:dyDescent="0.3">
      <c r="A19" s="345"/>
      <c r="B19" s="324"/>
      <c r="C19" s="44" t="s">
        <v>545</v>
      </c>
      <c r="D19" s="572"/>
      <c r="E19" s="346"/>
      <c r="F19" s="346"/>
      <c r="G19" s="521"/>
      <c r="H19" s="322"/>
      <c r="I19" s="308"/>
      <c r="J19" s="308"/>
      <c r="K19" s="308"/>
      <c r="L19" s="308"/>
      <c r="O19" s="310"/>
    </row>
    <row r="20" spans="1:18" s="309" customFormat="1" ht="167.1" customHeight="1" x14ac:dyDescent="0.3">
      <c r="A20" s="345"/>
      <c r="B20" s="324"/>
      <c r="C20" s="44" t="s">
        <v>546</v>
      </c>
      <c r="D20" s="572"/>
      <c r="E20" s="346"/>
      <c r="F20" s="346"/>
      <c r="G20" s="521"/>
      <c r="H20" s="322"/>
      <c r="I20" s="308"/>
      <c r="J20" s="308"/>
      <c r="K20" s="308"/>
      <c r="L20" s="308"/>
      <c r="O20" s="310"/>
    </row>
    <row r="21" spans="1:18" s="309" customFormat="1" ht="61.05" customHeight="1" x14ac:dyDescent="0.3">
      <c r="A21" s="345"/>
      <c r="B21" s="324"/>
      <c r="C21" s="44" t="s">
        <v>547</v>
      </c>
      <c r="D21" s="572"/>
      <c r="E21" s="346"/>
      <c r="F21" s="346"/>
      <c r="G21" s="521"/>
      <c r="H21" s="322"/>
      <c r="I21" s="308"/>
      <c r="J21" s="308"/>
      <c r="K21" s="308"/>
      <c r="L21" s="308"/>
      <c r="O21" s="310"/>
    </row>
    <row r="22" spans="1:18" s="309" customFormat="1" ht="30.3" customHeight="1" x14ac:dyDescent="0.3">
      <c r="A22" s="348"/>
      <c r="B22" s="349"/>
      <c r="C22" s="487" t="s">
        <v>548</v>
      </c>
      <c r="D22" s="583"/>
      <c r="E22" s="350" t="s">
        <v>12</v>
      </c>
      <c r="F22" s="350">
        <v>1</v>
      </c>
      <c r="G22" s="522">
        <f>L22</f>
        <v>0</v>
      </c>
      <c r="H22" s="425">
        <f>G22*F22</f>
        <v>0</v>
      </c>
      <c r="I22" s="308"/>
      <c r="J22" s="308"/>
      <c r="K22" s="308"/>
      <c r="L22" s="308"/>
      <c r="O22" s="489"/>
      <c r="R22" s="310"/>
    </row>
    <row r="23" spans="1:18" s="309" customFormat="1" ht="8.25" customHeight="1" x14ac:dyDescent="0.3">
      <c r="A23" s="345"/>
      <c r="B23" s="324"/>
      <c r="C23" s="111"/>
      <c r="D23" s="520"/>
      <c r="E23" s="346"/>
      <c r="F23" s="346"/>
      <c r="G23" s="523"/>
      <c r="H23" s="307"/>
      <c r="I23" s="308"/>
      <c r="J23" s="308"/>
      <c r="K23" s="308"/>
      <c r="L23" s="308"/>
      <c r="O23" s="310"/>
    </row>
    <row r="24" spans="1:18" s="309" customFormat="1" ht="27.6" x14ac:dyDescent="0.3">
      <c r="A24" s="345"/>
      <c r="B24" s="324">
        <f>COUNT($B$13:B23)+1</f>
        <v>2</v>
      </c>
      <c r="C24" s="48" t="s">
        <v>550</v>
      </c>
      <c r="D24" s="571"/>
      <c r="E24" s="346"/>
      <c r="F24" s="346"/>
      <c r="G24" s="521"/>
      <c r="H24" s="322"/>
      <c r="I24" s="308"/>
      <c r="J24" s="308"/>
      <c r="K24" s="308"/>
      <c r="L24" s="308"/>
      <c r="O24" s="310"/>
    </row>
    <row r="25" spans="1:18" s="309" customFormat="1" ht="82.8" x14ac:dyDescent="0.3">
      <c r="A25" s="345"/>
      <c r="B25" s="324"/>
      <c r="C25" s="44" t="s">
        <v>566</v>
      </c>
      <c r="D25" s="572"/>
      <c r="E25" s="346"/>
      <c r="F25" s="346"/>
      <c r="G25" s="521"/>
      <c r="H25" s="322"/>
      <c r="I25" s="308"/>
      <c r="J25" s="308"/>
      <c r="K25" s="308"/>
      <c r="L25" s="308"/>
      <c r="O25" s="310"/>
    </row>
    <row r="26" spans="1:18" s="309" customFormat="1" ht="15.75" x14ac:dyDescent="0.3">
      <c r="A26" s="348"/>
      <c r="B26" s="349"/>
      <c r="C26" s="490"/>
      <c r="D26" s="623"/>
      <c r="E26" s="350" t="s">
        <v>13</v>
      </c>
      <c r="F26" s="350">
        <v>1</v>
      </c>
      <c r="G26" s="522">
        <f>L26</f>
        <v>0</v>
      </c>
      <c r="H26" s="425">
        <f>G26*F26</f>
        <v>0</v>
      </c>
      <c r="I26" s="308"/>
      <c r="J26" s="308"/>
      <c r="K26" s="308"/>
      <c r="L26" s="308"/>
      <c r="O26" s="489"/>
      <c r="R26" s="310"/>
    </row>
    <row r="27" spans="1:18" s="309" customFormat="1" ht="8.25" customHeight="1" x14ac:dyDescent="0.3">
      <c r="A27" s="345"/>
      <c r="B27" s="324"/>
      <c r="C27" s="50"/>
      <c r="D27" s="624"/>
      <c r="E27" s="342"/>
      <c r="F27" s="111"/>
      <c r="G27" s="520"/>
      <c r="H27" s="322"/>
      <c r="I27" s="308"/>
      <c r="J27" s="308"/>
      <c r="K27" s="308"/>
      <c r="L27" s="308"/>
      <c r="M27" s="308"/>
    </row>
    <row r="28" spans="1:18" s="309" customFormat="1" ht="15" x14ac:dyDescent="0.3">
      <c r="A28" s="345"/>
      <c r="B28" s="324">
        <f>COUNT($B$13:B26)+1</f>
        <v>3</v>
      </c>
      <c r="C28" s="48" t="s">
        <v>551</v>
      </c>
      <c r="D28" s="571"/>
      <c r="E28" s="346"/>
      <c r="F28" s="346"/>
      <c r="G28" s="521"/>
      <c r="H28" s="322"/>
      <c r="I28" s="308"/>
      <c r="J28" s="308"/>
      <c r="K28" s="308"/>
      <c r="L28" s="308"/>
      <c r="O28" s="310"/>
    </row>
    <row r="29" spans="1:18" s="309" customFormat="1" ht="98.4" x14ac:dyDescent="0.3">
      <c r="A29" s="345"/>
      <c r="B29" s="324"/>
      <c r="C29" s="44" t="s">
        <v>554</v>
      </c>
      <c r="D29" s="572"/>
      <c r="E29" s="346"/>
      <c r="F29" s="346"/>
      <c r="G29" s="521"/>
      <c r="H29" s="322"/>
      <c r="I29" s="308"/>
      <c r="J29" s="308"/>
      <c r="K29" s="308"/>
      <c r="L29" s="308"/>
      <c r="O29" s="310"/>
    </row>
    <row r="30" spans="1:18" s="309" customFormat="1" ht="15.75" x14ac:dyDescent="0.3">
      <c r="A30" s="348"/>
      <c r="B30" s="349"/>
      <c r="C30" s="490" t="s">
        <v>440</v>
      </c>
      <c r="D30" s="623"/>
      <c r="E30" s="350" t="s">
        <v>13</v>
      </c>
      <c r="F30" s="350">
        <v>1</v>
      </c>
      <c r="G30" s="522">
        <f>L30</f>
        <v>0</v>
      </c>
      <c r="H30" s="425">
        <f>G30*F30</f>
        <v>0</v>
      </c>
      <c r="I30" s="308"/>
      <c r="J30" s="308"/>
      <c r="K30" s="308"/>
      <c r="L30" s="308"/>
      <c r="O30" s="489"/>
      <c r="R30" s="310"/>
    </row>
    <row r="31" spans="1:18" s="309" customFormat="1" ht="8.25" customHeight="1" x14ac:dyDescent="0.3">
      <c r="A31" s="345"/>
      <c r="B31" s="324"/>
      <c r="C31" s="50"/>
      <c r="D31" s="624"/>
      <c r="E31" s="342"/>
      <c r="F31" s="111"/>
      <c r="G31" s="520"/>
      <c r="H31" s="322"/>
      <c r="I31" s="308"/>
      <c r="J31" s="308"/>
      <c r="K31" s="308"/>
      <c r="L31" s="308"/>
      <c r="M31" s="308"/>
    </row>
    <row r="32" spans="1:18" s="309" customFormat="1" ht="27.6" x14ac:dyDescent="0.3">
      <c r="A32" s="345"/>
      <c r="B32" s="324">
        <f>COUNT($B$13:B30)+1</f>
        <v>4</v>
      </c>
      <c r="C32" s="48" t="s">
        <v>565</v>
      </c>
      <c r="D32" s="571"/>
      <c r="E32" s="346"/>
      <c r="F32" s="346"/>
      <c r="G32" s="521"/>
      <c r="H32" s="322"/>
      <c r="I32" s="308"/>
      <c r="J32" s="308"/>
      <c r="K32" s="308"/>
      <c r="L32" s="308"/>
      <c r="O32" s="310"/>
    </row>
    <row r="33" spans="1:18" s="309" customFormat="1" ht="110.4" x14ac:dyDescent="0.3">
      <c r="A33" s="345"/>
      <c r="B33" s="324"/>
      <c r="C33" s="44" t="s">
        <v>563</v>
      </c>
      <c r="D33" s="572"/>
      <c r="E33" s="346"/>
      <c r="F33" s="346"/>
      <c r="G33" s="521"/>
      <c r="H33" s="322"/>
      <c r="I33" s="308"/>
      <c r="J33" s="308"/>
      <c r="K33" s="308"/>
      <c r="L33" s="308"/>
      <c r="O33" s="310"/>
    </row>
    <row r="34" spans="1:18" s="309" customFormat="1" ht="15.75" x14ac:dyDescent="0.3">
      <c r="A34" s="348"/>
      <c r="B34" s="349"/>
      <c r="C34" s="490" t="s">
        <v>564</v>
      </c>
      <c r="D34" s="623"/>
      <c r="E34" s="350" t="s">
        <v>13</v>
      </c>
      <c r="F34" s="350">
        <v>1</v>
      </c>
      <c r="G34" s="522">
        <f>L34</f>
        <v>0</v>
      </c>
      <c r="H34" s="425">
        <f>G34*F34</f>
        <v>0</v>
      </c>
      <c r="I34" s="308"/>
      <c r="J34" s="308"/>
      <c r="K34" s="308"/>
      <c r="L34" s="308"/>
      <c r="O34" s="489"/>
      <c r="R34" s="310"/>
    </row>
    <row r="35" spans="1:18" s="309" customFormat="1" ht="8.25" customHeight="1" x14ac:dyDescent="0.3">
      <c r="A35" s="345"/>
      <c r="B35" s="324"/>
      <c r="C35" s="50"/>
      <c r="D35" s="624"/>
      <c r="E35" s="342"/>
      <c r="F35" s="111"/>
      <c r="G35" s="520"/>
      <c r="H35" s="322"/>
      <c r="I35" s="308"/>
      <c r="J35" s="308"/>
      <c r="K35" s="308"/>
      <c r="L35" s="308"/>
      <c r="M35" s="308"/>
    </row>
    <row r="36" spans="1:18" s="309" customFormat="1" ht="15.6" x14ac:dyDescent="0.3">
      <c r="A36" s="345"/>
      <c r="B36" s="324">
        <f>COUNT($B$13:B35)+1</f>
        <v>5</v>
      </c>
      <c r="C36" s="48" t="s">
        <v>362</v>
      </c>
      <c r="D36" s="571"/>
      <c r="E36" s="346"/>
      <c r="F36" s="346"/>
      <c r="G36" s="521"/>
      <c r="H36" s="322"/>
      <c r="I36" s="308"/>
      <c r="J36" s="308"/>
      <c r="K36" s="308"/>
      <c r="L36" s="308"/>
      <c r="O36" s="310"/>
    </row>
    <row r="37" spans="1:18" s="309" customFormat="1" ht="119.25" customHeight="1" x14ac:dyDescent="0.3">
      <c r="A37" s="345"/>
      <c r="B37" s="324"/>
      <c r="C37" s="44" t="s">
        <v>366</v>
      </c>
      <c r="D37" s="572"/>
      <c r="E37" s="346"/>
      <c r="F37" s="346"/>
      <c r="G37" s="521"/>
      <c r="H37" s="322"/>
      <c r="I37" s="308"/>
      <c r="J37" s="308"/>
      <c r="K37" s="308"/>
      <c r="L37" s="308"/>
      <c r="O37" s="310"/>
    </row>
    <row r="38" spans="1:18" s="309" customFormat="1" ht="58.2" customHeight="1" x14ac:dyDescent="0.3">
      <c r="A38" s="345"/>
      <c r="B38" s="324"/>
      <c r="C38" s="44" t="s">
        <v>439</v>
      </c>
      <c r="D38" s="572"/>
      <c r="E38" s="346"/>
      <c r="F38" s="346"/>
      <c r="G38" s="521"/>
      <c r="H38" s="322"/>
      <c r="I38" s="308"/>
      <c r="J38" s="308"/>
      <c r="K38" s="308"/>
      <c r="L38" s="308"/>
      <c r="O38" s="310"/>
    </row>
    <row r="39" spans="1:18" s="309" customFormat="1" ht="15.75" x14ac:dyDescent="0.3">
      <c r="A39" s="348"/>
      <c r="B39" s="349"/>
      <c r="C39" s="490" t="s">
        <v>363</v>
      </c>
      <c r="D39" s="623"/>
      <c r="E39" s="350" t="s">
        <v>13</v>
      </c>
      <c r="F39" s="350">
        <v>1</v>
      </c>
      <c r="G39" s="522">
        <f>L39</f>
        <v>0</v>
      </c>
      <c r="H39" s="425">
        <f>G39*F39</f>
        <v>0</v>
      </c>
      <c r="I39" s="308"/>
      <c r="J39" s="308"/>
      <c r="K39" s="308"/>
      <c r="L39" s="308"/>
      <c r="O39" s="489"/>
      <c r="R39" s="310"/>
    </row>
    <row r="40" spans="1:18" s="73" customFormat="1" ht="8.25" customHeight="1" x14ac:dyDescent="0.3">
      <c r="A40" s="99"/>
      <c r="B40" s="75"/>
      <c r="C40" s="446"/>
      <c r="D40" s="551"/>
      <c r="E40" s="256"/>
      <c r="F40" s="256"/>
      <c r="G40" s="512"/>
      <c r="H40" s="250"/>
      <c r="I40" s="34"/>
      <c r="J40" s="34"/>
      <c r="K40" s="34"/>
      <c r="L40" s="34"/>
      <c r="M40" s="135"/>
      <c r="R40" s="125"/>
    </row>
    <row r="41" spans="1:18" s="73" customFormat="1" ht="15" customHeight="1" x14ac:dyDescent="0.3">
      <c r="A41" s="99"/>
      <c r="B41" s="75">
        <f>COUNT($B$12:B40)+1</f>
        <v>6</v>
      </c>
      <c r="C41" s="48" t="s">
        <v>519</v>
      </c>
      <c r="D41" s="556"/>
      <c r="E41" s="256"/>
      <c r="F41" s="256"/>
      <c r="G41" s="512"/>
      <c r="H41" s="250"/>
      <c r="I41" s="34"/>
      <c r="J41" s="34"/>
      <c r="K41" s="34"/>
      <c r="L41" s="34"/>
      <c r="M41" s="135"/>
      <c r="O41" s="130"/>
    </row>
    <row r="42" spans="1:18" s="73" customFormat="1" ht="55.2" x14ac:dyDescent="0.3">
      <c r="A42" s="98"/>
      <c r="B42" s="71"/>
      <c r="C42" s="45" t="s">
        <v>520</v>
      </c>
      <c r="D42" s="558"/>
      <c r="E42" s="65" t="s">
        <v>13</v>
      </c>
      <c r="F42" s="65">
        <v>1</v>
      </c>
      <c r="G42" s="513">
        <f>L42</f>
        <v>0</v>
      </c>
      <c r="H42" s="254">
        <f>G42*F42</f>
        <v>0</v>
      </c>
      <c r="I42" s="34"/>
      <c r="J42" s="34"/>
      <c r="K42" s="34"/>
      <c r="L42" s="308"/>
      <c r="M42" s="130"/>
      <c r="N42" s="130"/>
      <c r="O42" s="35"/>
    </row>
    <row r="43" spans="1:18" s="73" customFormat="1" ht="8.25" customHeight="1" x14ac:dyDescent="0.3">
      <c r="A43" s="99"/>
      <c r="B43" s="75"/>
      <c r="C43" s="446"/>
      <c r="D43" s="551"/>
      <c r="E43" s="256"/>
      <c r="F43" s="256"/>
      <c r="G43" s="512"/>
      <c r="H43" s="250"/>
      <c r="I43" s="34"/>
      <c r="J43" s="34"/>
      <c r="K43" s="34"/>
      <c r="L43" s="34"/>
      <c r="M43" s="135"/>
      <c r="R43" s="125"/>
    </row>
    <row r="44" spans="1:18" s="73" customFormat="1" ht="15" customHeight="1" x14ac:dyDescent="0.3">
      <c r="A44" s="99"/>
      <c r="B44" s="75">
        <f>COUNT($B$12:B43)+1</f>
        <v>7</v>
      </c>
      <c r="C44" s="48" t="s">
        <v>68</v>
      </c>
      <c r="D44" s="556"/>
      <c r="E44" s="256"/>
      <c r="F44" s="256"/>
      <c r="G44" s="512"/>
      <c r="H44" s="250"/>
      <c r="I44" s="34"/>
      <c r="J44" s="34"/>
      <c r="K44" s="34"/>
      <c r="L44" s="34"/>
      <c r="M44" s="135"/>
      <c r="O44" s="130"/>
    </row>
    <row r="45" spans="1:18" s="73" customFormat="1" ht="61.5" customHeight="1" x14ac:dyDescent="0.3">
      <c r="A45" s="98"/>
      <c r="B45" s="71"/>
      <c r="C45" s="45" t="s">
        <v>245</v>
      </c>
      <c r="D45" s="558"/>
      <c r="E45" s="65" t="s">
        <v>13</v>
      </c>
      <c r="F45" s="65">
        <v>1</v>
      </c>
      <c r="G45" s="513">
        <f>L45</f>
        <v>0</v>
      </c>
      <c r="H45" s="254">
        <f>G45*F45</f>
        <v>0</v>
      </c>
      <c r="I45" s="34"/>
      <c r="J45" s="34"/>
      <c r="K45" s="34"/>
      <c r="L45" s="308"/>
      <c r="M45" s="130"/>
      <c r="N45" s="130"/>
      <c r="O45" s="35"/>
    </row>
    <row r="46" spans="1:18" s="73" customFormat="1" ht="8.25" customHeight="1" x14ac:dyDescent="0.3">
      <c r="A46" s="99"/>
      <c r="B46" s="75"/>
      <c r="C46" s="446"/>
      <c r="D46" s="551"/>
      <c r="E46" s="256"/>
      <c r="F46" s="256"/>
      <c r="G46" s="512"/>
      <c r="H46" s="250"/>
      <c r="I46" s="34"/>
      <c r="J46" s="34"/>
      <c r="K46" s="34"/>
      <c r="L46" s="34"/>
      <c r="M46" s="135"/>
      <c r="R46" s="125"/>
    </row>
    <row r="47" spans="1:18" s="73" customFormat="1" ht="27.6" x14ac:dyDescent="0.3">
      <c r="A47" s="99"/>
      <c r="B47" s="75">
        <f>COUNT($B$12:B46)+1</f>
        <v>8</v>
      </c>
      <c r="C47" s="48" t="s">
        <v>70</v>
      </c>
      <c r="D47" s="556"/>
      <c r="E47" s="256"/>
      <c r="F47" s="256"/>
      <c r="G47" s="512"/>
      <c r="H47" s="250"/>
      <c r="I47" s="34"/>
      <c r="J47" s="34"/>
      <c r="K47" s="34"/>
      <c r="L47" s="34"/>
      <c r="M47" s="135"/>
      <c r="O47" s="130"/>
    </row>
    <row r="48" spans="1:18" s="73" customFormat="1" ht="15" thickBot="1" x14ac:dyDescent="0.35">
      <c r="A48" s="98"/>
      <c r="B48" s="71"/>
      <c r="C48" s="128"/>
      <c r="D48" s="568"/>
      <c r="E48" s="65" t="s">
        <v>71</v>
      </c>
      <c r="F48" s="65">
        <v>3</v>
      </c>
      <c r="G48" s="513"/>
      <c r="H48" s="381">
        <f>SUM(H6:H47)*3%</f>
        <v>0</v>
      </c>
      <c r="I48" s="34"/>
      <c r="J48" s="34"/>
      <c r="K48" s="34"/>
      <c r="L48" s="300"/>
      <c r="M48" s="130"/>
      <c r="N48" s="130"/>
      <c r="O48" s="35"/>
    </row>
    <row r="49" spans="1:18" ht="14.4" thickTop="1" x14ac:dyDescent="0.3">
      <c r="A49" s="403"/>
      <c r="B49" s="404"/>
      <c r="C49" s="440"/>
      <c r="D49" s="625"/>
      <c r="E49" s="426"/>
      <c r="F49" s="426"/>
      <c r="G49" s="524" t="s">
        <v>425</v>
      </c>
      <c r="H49" s="427">
        <f>SUM(H17:H48)</f>
        <v>0</v>
      </c>
      <c r="I49" s="300"/>
      <c r="J49" s="300"/>
      <c r="K49" s="300"/>
    </row>
    <row r="50" spans="1:18" ht="8.25" customHeight="1" x14ac:dyDescent="0.3">
      <c r="A50" s="327"/>
      <c r="B50" s="290"/>
      <c r="C50" s="438"/>
      <c r="D50" s="598"/>
      <c r="E50" s="341"/>
      <c r="F50" s="341"/>
      <c r="G50" s="525"/>
      <c r="H50" s="323"/>
      <c r="I50" s="300"/>
    </row>
    <row r="51" spans="1:18" s="2" customFormat="1" ht="17.25" customHeight="1" x14ac:dyDescent="0.3">
      <c r="A51" s="221"/>
      <c r="B51" s="207"/>
      <c r="C51" s="441" t="s">
        <v>60</v>
      </c>
      <c r="D51" s="600"/>
      <c r="E51" s="383"/>
      <c r="F51" s="383"/>
      <c r="G51" s="526"/>
      <c r="H51" s="385"/>
    </row>
    <row r="52" spans="1:18" ht="14.4" x14ac:dyDescent="0.3">
      <c r="A52" s="327"/>
      <c r="B52" s="75">
        <f>COUNT($B$12:B51)+1</f>
        <v>9</v>
      </c>
      <c r="C52" s="48" t="s">
        <v>48</v>
      </c>
      <c r="D52" s="571"/>
      <c r="E52" s="341"/>
      <c r="F52" s="341"/>
      <c r="G52" s="525"/>
      <c r="H52" s="323"/>
      <c r="I52" s="300"/>
      <c r="J52" s="300"/>
      <c r="K52" s="300"/>
      <c r="L52" s="300"/>
      <c r="R52" s="306"/>
    </row>
    <row r="53" spans="1:18" ht="82.8" x14ac:dyDescent="0.3">
      <c r="A53" s="327"/>
      <c r="B53" s="36"/>
      <c r="C53" s="54" t="s">
        <v>49</v>
      </c>
      <c r="D53" s="605"/>
      <c r="E53" s="341"/>
      <c r="F53" s="341"/>
      <c r="G53" s="525"/>
      <c r="H53" s="323"/>
      <c r="I53" s="300"/>
      <c r="J53" s="300"/>
      <c r="K53" s="300"/>
      <c r="L53" s="300"/>
      <c r="R53" s="306"/>
    </row>
    <row r="54" spans="1:18" ht="60.9" customHeight="1" x14ac:dyDescent="0.3">
      <c r="A54" s="327"/>
      <c r="B54" s="36"/>
      <c r="C54" s="442" t="s">
        <v>356</v>
      </c>
      <c r="D54" s="626"/>
      <c r="E54" s="341"/>
      <c r="F54" s="341"/>
      <c r="G54" s="525"/>
      <c r="H54" s="323"/>
      <c r="I54" s="300"/>
      <c r="J54" s="300"/>
      <c r="K54" s="300"/>
      <c r="L54" s="300"/>
      <c r="M54" s="303"/>
      <c r="R54" s="306"/>
    </row>
    <row r="55" spans="1:18" ht="15" x14ac:dyDescent="0.3">
      <c r="A55" s="327"/>
      <c r="B55" s="36"/>
      <c r="C55" s="442" t="s">
        <v>47</v>
      </c>
      <c r="D55" s="626"/>
      <c r="E55" s="341"/>
      <c r="F55" s="341"/>
      <c r="G55" s="525"/>
      <c r="H55" s="323"/>
      <c r="I55" s="300"/>
      <c r="J55" s="300"/>
      <c r="K55" s="300"/>
      <c r="L55" s="300"/>
      <c r="M55" s="303"/>
      <c r="R55" s="306"/>
    </row>
    <row r="56" spans="1:18" ht="14.4" x14ac:dyDescent="0.3">
      <c r="A56" s="327"/>
      <c r="B56" s="36"/>
      <c r="C56" s="443" t="s">
        <v>530</v>
      </c>
      <c r="D56" s="627"/>
      <c r="E56" s="341"/>
      <c r="F56" s="341"/>
      <c r="G56" s="525"/>
      <c r="H56" s="323"/>
      <c r="I56" s="300"/>
      <c r="J56" s="300"/>
      <c r="K56" s="300"/>
      <c r="L56" s="300"/>
    </row>
    <row r="57" spans="1:18" ht="14.4" x14ac:dyDescent="0.3">
      <c r="A57" s="329"/>
      <c r="B57" s="37"/>
      <c r="C57" s="439" t="s">
        <v>19</v>
      </c>
      <c r="D57" s="607"/>
      <c r="E57" s="343" t="s">
        <v>12</v>
      </c>
      <c r="F57" s="343">
        <v>3</v>
      </c>
      <c r="G57" s="527">
        <f>L57</f>
        <v>0</v>
      </c>
      <c r="H57" s="316">
        <f>G57*F57</f>
        <v>0</v>
      </c>
      <c r="I57" s="300"/>
      <c r="J57" s="300"/>
      <c r="K57" s="300"/>
      <c r="L57" s="300"/>
    </row>
    <row r="58" spans="1:18" ht="8.25" customHeight="1" x14ac:dyDescent="0.3">
      <c r="A58" s="327"/>
      <c r="B58" s="36"/>
      <c r="C58" s="438"/>
      <c r="D58" s="598"/>
      <c r="E58" s="341"/>
      <c r="F58" s="341"/>
      <c r="G58" s="525"/>
      <c r="H58" s="323"/>
      <c r="I58" s="300"/>
    </row>
    <row r="59" spans="1:18" ht="27.6" x14ac:dyDescent="0.3">
      <c r="A59" s="327"/>
      <c r="B59" s="36">
        <f>COUNT($B$13:B57)+1</f>
        <v>10</v>
      </c>
      <c r="C59" s="48" t="s">
        <v>106</v>
      </c>
      <c r="D59" s="571"/>
      <c r="E59" s="341"/>
      <c r="F59" s="341"/>
      <c r="G59" s="525"/>
      <c r="H59" s="323"/>
      <c r="I59" s="300"/>
      <c r="J59" s="306"/>
    </row>
    <row r="60" spans="1:18" ht="27.6" x14ac:dyDescent="0.3">
      <c r="A60" s="327"/>
      <c r="B60" s="36"/>
      <c r="C60" s="442" t="s">
        <v>105</v>
      </c>
      <c r="D60" s="626"/>
      <c r="E60" s="341"/>
      <c r="F60" s="341"/>
      <c r="G60" s="525"/>
      <c r="H60" s="323"/>
      <c r="I60" s="300"/>
      <c r="J60" s="306"/>
    </row>
    <row r="61" spans="1:18" ht="136.80000000000001" customHeight="1" x14ac:dyDescent="0.3">
      <c r="A61" s="327"/>
      <c r="B61" s="36"/>
      <c r="C61" s="44" t="s">
        <v>344</v>
      </c>
      <c r="D61" s="572"/>
      <c r="E61" s="341"/>
      <c r="F61" s="341"/>
      <c r="G61" s="528"/>
      <c r="H61" s="323"/>
      <c r="I61" s="300"/>
      <c r="J61" s="306"/>
      <c r="M61" s="305"/>
    </row>
    <row r="62" spans="1:18" ht="15" x14ac:dyDescent="0.3">
      <c r="A62" s="327"/>
      <c r="B62" s="36"/>
      <c r="C62" s="44" t="s">
        <v>57</v>
      </c>
      <c r="D62" s="572"/>
      <c r="E62" s="341"/>
      <c r="F62" s="341"/>
      <c r="G62" s="528"/>
      <c r="H62" s="323"/>
      <c r="I62" s="300"/>
      <c r="J62" s="306"/>
    </row>
    <row r="63" spans="1:18" ht="15.6" x14ac:dyDescent="0.3">
      <c r="A63" s="327"/>
      <c r="B63" s="36"/>
      <c r="C63" s="444" t="s">
        <v>315</v>
      </c>
      <c r="D63" s="606"/>
      <c r="E63" s="341"/>
      <c r="F63" s="341"/>
      <c r="G63" s="528"/>
      <c r="H63" s="323"/>
      <c r="I63" s="300"/>
      <c r="J63" s="306"/>
    </row>
    <row r="64" spans="1:18" ht="28.8" x14ac:dyDescent="0.3">
      <c r="A64" s="327"/>
      <c r="B64" s="36"/>
      <c r="C64" s="444" t="s">
        <v>357</v>
      </c>
      <c r="D64" s="606"/>
      <c r="E64" s="341"/>
      <c r="F64" s="341"/>
      <c r="G64" s="528"/>
      <c r="H64" s="323"/>
      <c r="I64" s="300"/>
      <c r="J64" s="306"/>
    </row>
    <row r="65" spans="1:18" ht="15" x14ac:dyDescent="0.3">
      <c r="A65" s="329"/>
      <c r="B65" s="37"/>
      <c r="C65" s="439" t="s">
        <v>19</v>
      </c>
      <c r="D65" s="607"/>
      <c r="E65" s="343" t="s">
        <v>12</v>
      </c>
      <c r="F65" s="343">
        <v>1</v>
      </c>
      <c r="G65" s="527">
        <f>L65</f>
        <v>0</v>
      </c>
      <c r="H65" s="316">
        <f>G65*F65</f>
        <v>0</v>
      </c>
      <c r="I65" s="300"/>
      <c r="J65" s="306"/>
    </row>
    <row r="66" spans="1:18" ht="8.25" customHeight="1" x14ac:dyDescent="0.3">
      <c r="A66" s="327"/>
      <c r="B66" s="36"/>
      <c r="C66" s="438"/>
      <c r="D66" s="598"/>
      <c r="E66" s="341"/>
      <c r="F66" s="341"/>
      <c r="G66" s="525"/>
      <c r="H66" s="323"/>
      <c r="I66" s="300"/>
    </row>
    <row r="67" spans="1:18" ht="27.6" x14ac:dyDescent="0.3">
      <c r="A67" s="327"/>
      <c r="B67" s="36">
        <f>COUNT($B$13:B65)+1</f>
        <v>11</v>
      </c>
      <c r="C67" s="48" t="s">
        <v>106</v>
      </c>
      <c r="D67" s="571"/>
      <c r="E67" s="341"/>
      <c r="F67" s="341"/>
      <c r="G67" s="525"/>
      <c r="H67" s="323"/>
      <c r="I67" s="300"/>
      <c r="J67" s="306"/>
    </row>
    <row r="68" spans="1:18" ht="27.6" x14ac:dyDescent="0.3">
      <c r="A68" s="327"/>
      <c r="B68" s="36"/>
      <c r="C68" s="442" t="s">
        <v>105</v>
      </c>
      <c r="D68" s="626"/>
      <c r="E68" s="341"/>
      <c r="F68" s="341"/>
      <c r="G68" s="525"/>
      <c r="H68" s="323"/>
      <c r="I68" s="300"/>
      <c r="J68" s="306"/>
    </row>
    <row r="69" spans="1:18" ht="149.25" customHeight="1" x14ac:dyDescent="0.3">
      <c r="A69" s="327"/>
      <c r="B69" s="36"/>
      <c r="C69" s="44" t="s">
        <v>107</v>
      </c>
      <c r="D69" s="572"/>
      <c r="E69" s="341"/>
      <c r="F69" s="341"/>
      <c r="G69" s="528"/>
      <c r="H69" s="323"/>
      <c r="I69" s="300"/>
      <c r="J69" s="306"/>
      <c r="M69" s="305"/>
    </row>
    <row r="70" spans="1:18" ht="15" x14ac:dyDescent="0.3">
      <c r="A70" s="327"/>
      <c r="B70" s="36"/>
      <c r="C70" s="44" t="s">
        <v>57</v>
      </c>
      <c r="D70" s="572"/>
      <c r="E70" s="341"/>
      <c r="F70" s="341"/>
      <c r="G70" s="528"/>
      <c r="H70" s="323"/>
      <c r="I70" s="300"/>
      <c r="J70" s="306"/>
    </row>
    <row r="71" spans="1:18" ht="15.6" x14ac:dyDescent="0.3">
      <c r="A71" s="327"/>
      <c r="B71" s="36"/>
      <c r="C71" s="444" t="s">
        <v>315</v>
      </c>
      <c r="D71" s="606"/>
      <c r="E71" s="341"/>
      <c r="F71" s="341"/>
      <c r="G71" s="528"/>
      <c r="H71" s="323"/>
      <c r="I71" s="300"/>
      <c r="J71" s="306"/>
    </row>
    <row r="72" spans="1:18" ht="43.2" x14ac:dyDescent="0.3">
      <c r="A72" s="327"/>
      <c r="B72" s="36"/>
      <c r="C72" s="444" t="s">
        <v>358</v>
      </c>
      <c r="D72" s="606"/>
      <c r="E72" s="341"/>
      <c r="F72" s="341"/>
      <c r="G72" s="528"/>
      <c r="H72" s="323"/>
      <c r="I72" s="300"/>
      <c r="J72" s="306"/>
    </row>
    <row r="73" spans="1:18" ht="15" x14ac:dyDescent="0.3">
      <c r="A73" s="329"/>
      <c r="B73" s="37"/>
      <c r="C73" s="439" t="s">
        <v>19</v>
      </c>
      <c r="D73" s="607"/>
      <c r="E73" s="343" t="s">
        <v>12</v>
      </c>
      <c r="F73" s="343">
        <v>1</v>
      </c>
      <c r="G73" s="527">
        <f>L73</f>
        <v>0</v>
      </c>
      <c r="H73" s="316">
        <f>G73*F73</f>
        <v>0</v>
      </c>
      <c r="I73" s="300"/>
      <c r="J73" s="306"/>
    </row>
    <row r="74" spans="1:18" ht="8.25" customHeight="1" x14ac:dyDescent="0.3">
      <c r="A74" s="327"/>
      <c r="B74" s="36"/>
      <c r="C74" s="438"/>
      <c r="D74" s="598"/>
      <c r="E74" s="341"/>
      <c r="F74" s="341"/>
      <c r="G74" s="525"/>
      <c r="H74" s="323"/>
      <c r="I74" s="300"/>
      <c r="J74" s="300"/>
      <c r="K74" s="300"/>
      <c r="L74" s="300"/>
      <c r="O74" s="306"/>
    </row>
    <row r="75" spans="1:18" s="309" customFormat="1" ht="15" x14ac:dyDescent="0.3">
      <c r="A75" s="345"/>
      <c r="B75" s="75">
        <f>COUNT($B$13:B74)+1</f>
        <v>12</v>
      </c>
      <c r="C75" s="48" t="s">
        <v>103</v>
      </c>
      <c r="D75" s="571"/>
      <c r="E75" s="346"/>
      <c r="F75" s="346"/>
      <c r="G75" s="521"/>
      <c r="H75" s="322"/>
      <c r="I75" s="308"/>
      <c r="J75" s="308"/>
      <c r="K75" s="308"/>
      <c r="L75" s="308"/>
      <c r="O75" s="306"/>
    </row>
    <row r="76" spans="1:18" s="309" customFormat="1" ht="44.25" customHeight="1" x14ac:dyDescent="0.3">
      <c r="A76" s="345"/>
      <c r="B76" s="75"/>
      <c r="C76" s="50" t="s">
        <v>24</v>
      </c>
      <c r="D76" s="624"/>
      <c r="E76" s="346"/>
      <c r="F76" s="346"/>
      <c r="G76" s="521"/>
      <c r="H76" s="322"/>
      <c r="I76" s="308"/>
      <c r="J76" s="308"/>
      <c r="K76" s="308"/>
      <c r="L76" s="308"/>
      <c r="O76" s="306"/>
    </row>
    <row r="77" spans="1:18" ht="15.75" x14ac:dyDescent="0.3">
      <c r="A77" s="329"/>
      <c r="B77" s="37"/>
      <c r="C77" s="439" t="s">
        <v>25</v>
      </c>
      <c r="D77" s="607"/>
      <c r="E77" s="343" t="s">
        <v>12</v>
      </c>
      <c r="F77" s="343">
        <v>2</v>
      </c>
      <c r="G77" s="527">
        <f>L77</f>
        <v>0</v>
      </c>
      <c r="H77" s="316">
        <f>G77*F77</f>
        <v>0</v>
      </c>
      <c r="I77" s="300"/>
      <c r="J77" s="300"/>
      <c r="K77" s="300"/>
      <c r="L77" s="300"/>
      <c r="O77" s="311"/>
      <c r="R77" s="306"/>
    </row>
    <row r="78" spans="1:18" ht="8.25" customHeight="1" x14ac:dyDescent="0.3">
      <c r="A78" s="327"/>
      <c r="B78" s="36"/>
      <c r="C78" s="438"/>
      <c r="D78" s="598"/>
      <c r="E78" s="341"/>
      <c r="F78" s="341"/>
      <c r="G78" s="525"/>
      <c r="H78" s="323"/>
      <c r="I78" s="300"/>
      <c r="J78" s="300"/>
      <c r="K78" s="300"/>
      <c r="L78" s="300"/>
      <c r="O78" s="306"/>
    </row>
    <row r="79" spans="1:18" s="309" customFormat="1" ht="15" x14ac:dyDescent="0.3">
      <c r="A79" s="345"/>
      <c r="B79" s="75">
        <f>COUNT($B$13:B78)+1</f>
        <v>13</v>
      </c>
      <c r="C79" s="48" t="s">
        <v>51</v>
      </c>
      <c r="D79" s="571"/>
      <c r="E79" s="346"/>
      <c r="F79" s="346"/>
      <c r="G79" s="521"/>
      <c r="H79" s="322"/>
      <c r="I79" s="308"/>
      <c r="J79" s="308"/>
      <c r="K79" s="308"/>
      <c r="L79" s="308"/>
      <c r="O79" s="306"/>
    </row>
    <row r="80" spans="1:18" s="309" customFormat="1" ht="41.4" x14ac:dyDescent="0.3">
      <c r="A80" s="345"/>
      <c r="B80" s="75"/>
      <c r="C80" s="50" t="s">
        <v>531</v>
      </c>
      <c r="D80" s="624"/>
      <c r="E80" s="346"/>
      <c r="F80" s="346"/>
      <c r="G80" s="521"/>
      <c r="H80" s="322"/>
      <c r="I80" s="308"/>
      <c r="J80" s="308"/>
      <c r="K80" s="308"/>
      <c r="L80" s="308"/>
    </row>
    <row r="81" spans="1:18" ht="15" x14ac:dyDescent="0.3">
      <c r="A81" s="327"/>
      <c r="B81" s="36"/>
      <c r="C81" s="444" t="s">
        <v>367</v>
      </c>
      <c r="D81" s="606"/>
      <c r="E81" s="341"/>
      <c r="F81" s="341"/>
      <c r="G81" s="528"/>
      <c r="H81" s="323"/>
      <c r="I81" s="300"/>
      <c r="J81" s="306"/>
    </row>
    <row r="82" spans="1:18" ht="15" x14ac:dyDescent="0.3">
      <c r="A82" s="329"/>
      <c r="B82" s="37"/>
      <c r="C82" s="439" t="s">
        <v>19</v>
      </c>
      <c r="D82" s="607"/>
      <c r="E82" s="343" t="s">
        <v>12</v>
      </c>
      <c r="F82" s="343">
        <v>2</v>
      </c>
      <c r="G82" s="527">
        <f>L82</f>
        <v>0</v>
      </c>
      <c r="H82" s="316">
        <f>G82*F82</f>
        <v>0</v>
      </c>
      <c r="I82" s="300"/>
      <c r="J82" s="300"/>
      <c r="K82" s="300"/>
      <c r="L82" s="300"/>
      <c r="R82" s="306"/>
    </row>
    <row r="83" spans="1:18" ht="8.25" customHeight="1" x14ac:dyDescent="0.3">
      <c r="A83" s="327"/>
      <c r="B83" s="36"/>
      <c r="C83" s="438"/>
      <c r="D83" s="598"/>
      <c r="E83" s="341"/>
      <c r="F83" s="341"/>
      <c r="G83" s="525"/>
      <c r="H83" s="323"/>
      <c r="I83" s="300"/>
      <c r="J83" s="300"/>
      <c r="K83" s="300"/>
      <c r="L83" s="300"/>
      <c r="O83" s="306"/>
    </row>
    <row r="84" spans="1:18" s="309" customFormat="1" ht="15.6" x14ac:dyDescent="0.3">
      <c r="A84" s="345"/>
      <c r="B84" s="75">
        <f>COUNT($B$13:B83)+1</f>
        <v>14</v>
      </c>
      <c r="C84" s="48" t="s">
        <v>52</v>
      </c>
      <c r="D84" s="571"/>
      <c r="E84" s="346"/>
      <c r="F84" s="346"/>
      <c r="G84" s="529"/>
      <c r="H84" s="322"/>
      <c r="I84" s="308"/>
      <c r="J84" s="308"/>
      <c r="K84" s="308"/>
      <c r="L84" s="308"/>
      <c r="O84" s="306"/>
    </row>
    <row r="85" spans="1:18" s="309" customFormat="1" ht="41.4" x14ac:dyDescent="0.3">
      <c r="A85" s="345"/>
      <c r="B85" s="75"/>
      <c r="C85" s="50" t="s">
        <v>53</v>
      </c>
      <c r="D85" s="624"/>
      <c r="E85" s="346"/>
      <c r="F85" s="346"/>
      <c r="G85" s="529"/>
      <c r="H85" s="322"/>
      <c r="I85" s="308"/>
      <c r="J85" s="308"/>
      <c r="K85" s="308"/>
      <c r="L85" s="308"/>
    </row>
    <row r="86" spans="1:18" ht="15" x14ac:dyDescent="0.3">
      <c r="A86" s="329"/>
      <c r="B86" s="37"/>
      <c r="C86" s="439"/>
      <c r="D86" s="607"/>
      <c r="E86" s="343" t="s">
        <v>12</v>
      </c>
      <c r="F86" s="343">
        <v>2</v>
      </c>
      <c r="G86" s="527">
        <f>L86</f>
        <v>0</v>
      </c>
      <c r="H86" s="316">
        <f>G86*F86</f>
        <v>0</v>
      </c>
      <c r="I86" s="300"/>
      <c r="J86" s="300"/>
      <c r="K86" s="300"/>
      <c r="L86" s="300"/>
      <c r="R86" s="306"/>
    </row>
    <row r="87" spans="1:18" ht="8.25" customHeight="1" x14ac:dyDescent="0.3">
      <c r="A87" s="327"/>
      <c r="B87" s="36"/>
      <c r="C87" s="438"/>
      <c r="D87" s="598"/>
      <c r="E87" s="341"/>
      <c r="F87" s="341"/>
      <c r="G87" s="525"/>
      <c r="H87" s="323"/>
      <c r="I87" s="300"/>
      <c r="J87" s="300"/>
      <c r="K87" s="300"/>
      <c r="L87" s="300"/>
      <c r="O87" s="306"/>
    </row>
    <row r="88" spans="1:18" s="309" customFormat="1" ht="15.6" x14ac:dyDescent="0.3">
      <c r="A88" s="345"/>
      <c r="B88" s="75">
        <f>COUNT($B$13:B87)+1</f>
        <v>15</v>
      </c>
      <c r="C88" s="48" t="s">
        <v>54</v>
      </c>
      <c r="D88" s="571"/>
      <c r="E88" s="346"/>
      <c r="F88" s="346"/>
      <c r="G88" s="529"/>
      <c r="H88" s="322"/>
      <c r="I88" s="308"/>
      <c r="J88" s="308"/>
      <c r="K88" s="308"/>
      <c r="L88" s="308"/>
      <c r="O88" s="306"/>
    </row>
    <row r="89" spans="1:18" s="309" customFormat="1" ht="27.6" x14ac:dyDescent="0.3">
      <c r="A89" s="345"/>
      <c r="B89" s="75"/>
      <c r="C89" s="50" t="s">
        <v>55</v>
      </c>
      <c r="D89" s="624"/>
      <c r="E89" s="346"/>
      <c r="F89" s="346"/>
      <c r="G89" s="529"/>
      <c r="H89" s="322"/>
      <c r="I89" s="308"/>
      <c r="J89" s="308"/>
      <c r="K89" s="308"/>
      <c r="L89" s="308"/>
    </row>
    <row r="90" spans="1:18" ht="15" x14ac:dyDescent="0.3">
      <c r="A90" s="329"/>
      <c r="B90" s="37"/>
      <c r="C90" s="439"/>
      <c r="D90" s="607"/>
      <c r="E90" s="343" t="s">
        <v>12</v>
      </c>
      <c r="F90" s="343">
        <v>2</v>
      </c>
      <c r="G90" s="527">
        <f>L90</f>
        <v>0</v>
      </c>
      <c r="H90" s="316">
        <f>G90*F90</f>
        <v>0</v>
      </c>
      <c r="I90" s="300"/>
      <c r="J90" s="300"/>
      <c r="K90" s="300"/>
      <c r="L90" s="300"/>
      <c r="R90" s="306"/>
    </row>
    <row r="91" spans="1:18" ht="8.25" customHeight="1" x14ac:dyDescent="0.3">
      <c r="A91" s="327"/>
      <c r="B91" s="36"/>
      <c r="C91" s="438"/>
      <c r="D91" s="598"/>
      <c r="E91" s="341"/>
      <c r="F91" s="341"/>
      <c r="G91" s="525"/>
      <c r="H91" s="323"/>
      <c r="I91" s="300"/>
      <c r="J91" s="300"/>
      <c r="K91" s="300"/>
      <c r="L91" s="300"/>
      <c r="O91" s="306"/>
    </row>
    <row r="92" spans="1:18" s="309" customFormat="1" ht="15" x14ac:dyDescent="0.3">
      <c r="A92" s="345"/>
      <c r="B92" s="75">
        <f>COUNT($B$13:B91)+1</f>
        <v>16</v>
      </c>
      <c r="C92" s="48" t="s">
        <v>56</v>
      </c>
      <c r="D92" s="571"/>
      <c r="E92" s="346"/>
      <c r="F92" s="346"/>
      <c r="G92" s="529"/>
      <c r="H92" s="322"/>
      <c r="I92" s="308"/>
      <c r="J92" s="308"/>
      <c r="K92" s="308"/>
      <c r="L92" s="308"/>
      <c r="O92" s="306"/>
    </row>
    <row r="93" spans="1:18" s="309" customFormat="1" ht="15" x14ac:dyDescent="0.3">
      <c r="A93" s="345"/>
      <c r="B93" s="75"/>
      <c r="C93" s="44" t="s">
        <v>56</v>
      </c>
      <c r="D93" s="572"/>
      <c r="E93" s="346"/>
      <c r="F93" s="346"/>
      <c r="G93" s="529"/>
      <c r="H93" s="322"/>
      <c r="I93" s="308"/>
      <c r="J93" s="308"/>
      <c r="K93" s="308"/>
      <c r="L93" s="308"/>
    </row>
    <row r="94" spans="1:18" ht="15" x14ac:dyDescent="0.3">
      <c r="A94" s="329"/>
      <c r="B94" s="37"/>
      <c r="C94" s="439"/>
      <c r="D94" s="607"/>
      <c r="E94" s="343" t="s">
        <v>12</v>
      </c>
      <c r="F94" s="343">
        <v>2</v>
      </c>
      <c r="G94" s="527">
        <f>L94</f>
        <v>0</v>
      </c>
      <c r="H94" s="316">
        <f>G94*F94</f>
        <v>0</v>
      </c>
      <c r="I94" s="300"/>
      <c r="J94" s="300"/>
      <c r="K94" s="300"/>
      <c r="L94" s="300"/>
      <c r="R94" s="306"/>
    </row>
    <row r="95" spans="1:18" ht="8.25" customHeight="1" x14ac:dyDescent="0.3">
      <c r="A95" s="327"/>
      <c r="B95" s="36"/>
      <c r="C95" s="438"/>
      <c r="D95" s="598"/>
      <c r="E95" s="341"/>
      <c r="F95" s="341"/>
      <c r="G95" s="525"/>
      <c r="H95" s="323"/>
      <c r="I95" s="300"/>
      <c r="J95" s="300"/>
      <c r="K95" s="300"/>
      <c r="L95" s="300"/>
      <c r="O95" s="306"/>
    </row>
    <row r="96" spans="1:18" s="309" customFormat="1" ht="15" x14ac:dyDescent="0.3">
      <c r="A96" s="345"/>
      <c r="B96" s="75">
        <f>COUNT($B$13:B95)+1</f>
        <v>17</v>
      </c>
      <c r="C96" s="48" t="s">
        <v>111</v>
      </c>
      <c r="D96" s="571"/>
      <c r="E96" s="346"/>
      <c r="F96" s="346"/>
      <c r="G96" s="529"/>
      <c r="H96" s="322"/>
      <c r="I96" s="308"/>
      <c r="J96" s="308"/>
      <c r="K96" s="308"/>
      <c r="L96" s="308"/>
      <c r="O96" s="306"/>
    </row>
    <row r="97" spans="1:18" s="309" customFormat="1" ht="27.6" x14ac:dyDescent="0.3">
      <c r="A97" s="345"/>
      <c r="B97" s="75"/>
      <c r="C97" s="445" t="s">
        <v>110</v>
      </c>
      <c r="D97" s="628"/>
      <c r="E97" s="346"/>
      <c r="F97" s="346"/>
      <c r="G97" s="529"/>
      <c r="H97" s="322"/>
      <c r="I97" s="308"/>
      <c r="J97" s="308"/>
      <c r="K97" s="308"/>
      <c r="L97" s="308"/>
    </row>
    <row r="98" spans="1:18" s="318" customFormat="1" ht="15" x14ac:dyDescent="0.3">
      <c r="A98" s="351"/>
      <c r="B98" s="253"/>
      <c r="C98" s="439"/>
      <c r="D98" s="607"/>
      <c r="E98" s="343" t="s">
        <v>12</v>
      </c>
      <c r="F98" s="343">
        <v>2</v>
      </c>
      <c r="G98" s="527">
        <f>L98</f>
        <v>0</v>
      </c>
      <c r="H98" s="316">
        <f>G98*F98</f>
        <v>0</v>
      </c>
      <c r="I98" s="317"/>
      <c r="J98" s="317"/>
      <c r="K98" s="317"/>
      <c r="L98" s="317"/>
      <c r="R98" s="319"/>
    </row>
    <row r="99" spans="1:18" ht="8.25" customHeight="1" x14ac:dyDescent="0.3">
      <c r="A99" s="327"/>
      <c r="B99" s="36"/>
      <c r="C99" s="438"/>
      <c r="D99" s="598"/>
      <c r="E99" s="341"/>
      <c r="F99" s="341"/>
      <c r="G99" s="525"/>
      <c r="H99" s="323"/>
      <c r="I99" s="300"/>
      <c r="J99" s="300"/>
      <c r="K99" s="300"/>
      <c r="L99" s="300"/>
      <c r="O99" s="306"/>
    </row>
    <row r="100" spans="1:18" s="309" customFormat="1" ht="15.6" x14ac:dyDescent="0.3">
      <c r="A100" s="345"/>
      <c r="B100" s="75">
        <f>COUNT($B$13:B99)+1</f>
        <v>18</v>
      </c>
      <c r="C100" s="48" t="s">
        <v>108</v>
      </c>
      <c r="D100" s="571"/>
      <c r="E100" s="346"/>
      <c r="F100" s="346"/>
      <c r="G100" s="529"/>
      <c r="H100" s="322"/>
      <c r="I100" s="308"/>
      <c r="J100" s="308"/>
      <c r="K100" s="308"/>
      <c r="L100" s="308"/>
      <c r="O100" s="306"/>
    </row>
    <row r="101" spans="1:18" s="309" customFormat="1" ht="27.6" x14ac:dyDescent="0.3">
      <c r="A101" s="345"/>
      <c r="B101" s="75"/>
      <c r="C101" s="445" t="s">
        <v>109</v>
      </c>
      <c r="D101" s="628"/>
      <c r="E101" s="346"/>
      <c r="F101" s="346"/>
      <c r="G101" s="529"/>
      <c r="H101" s="322"/>
      <c r="I101" s="308"/>
      <c r="J101" s="308"/>
      <c r="K101" s="308"/>
      <c r="L101" s="308"/>
    </row>
    <row r="102" spans="1:18" s="318" customFormat="1" ht="15" x14ac:dyDescent="0.3">
      <c r="A102" s="351"/>
      <c r="B102" s="253"/>
      <c r="C102" s="439"/>
      <c r="D102" s="607"/>
      <c r="E102" s="343" t="s">
        <v>12</v>
      </c>
      <c r="F102" s="343">
        <v>2</v>
      </c>
      <c r="G102" s="527">
        <f>L102</f>
        <v>0</v>
      </c>
      <c r="H102" s="316">
        <f>G102*F102</f>
        <v>0</v>
      </c>
      <c r="I102" s="317"/>
      <c r="J102" s="317"/>
      <c r="K102" s="317"/>
      <c r="L102" s="317"/>
      <c r="R102" s="319"/>
    </row>
    <row r="103" spans="1:18" ht="8.25" customHeight="1" x14ac:dyDescent="0.3">
      <c r="A103" s="327"/>
      <c r="B103" s="36"/>
      <c r="C103" s="54"/>
      <c r="D103" s="605"/>
      <c r="E103" s="107"/>
      <c r="F103" s="107"/>
      <c r="G103" s="530"/>
      <c r="H103" s="322"/>
      <c r="I103" s="300"/>
      <c r="J103" s="300"/>
      <c r="K103" s="321"/>
      <c r="L103" s="300"/>
    </row>
    <row r="104" spans="1:18" ht="30.75" customHeight="1" x14ac:dyDescent="0.3">
      <c r="A104" s="327"/>
      <c r="B104" s="36">
        <f>COUNT($B$14:B103)+1</f>
        <v>19</v>
      </c>
      <c r="C104" s="48" t="s">
        <v>360</v>
      </c>
      <c r="D104" s="571"/>
      <c r="E104" s="341"/>
      <c r="F104" s="341"/>
      <c r="G104" s="525"/>
      <c r="H104" s="323"/>
      <c r="I104" s="300"/>
      <c r="J104" s="300"/>
      <c r="K104" s="300"/>
      <c r="L104" s="300"/>
      <c r="M104" s="262"/>
    </row>
    <row r="105" spans="1:18" ht="91.05" customHeight="1" x14ac:dyDescent="0.3">
      <c r="A105" s="327"/>
      <c r="B105" s="36"/>
      <c r="C105" s="54" t="s">
        <v>359</v>
      </c>
      <c r="D105" s="605"/>
      <c r="E105" s="341"/>
      <c r="F105" s="341"/>
      <c r="G105" s="525"/>
      <c r="H105" s="323"/>
      <c r="I105" s="300"/>
      <c r="J105" s="300"/>
      <c r="K105" s="300"/>
      <c r="L105" s="300"/>
      <c r="M105" s="53"/>
    </row>
    <row r="106" spans="1:18" s="318" customFormat="1" x14ac:dyDescent="0.3">
      <c r="A106" s="352"/>
      <c r="B106" s="198"/>
      <c r="C106" s="444" t="s">
        <v>364</v>
      </c>
      <c r="D106" s="606"/>
      <c r="E106" s="341" t="s">
        <v>18</v>
      </c>
      <c r="F106" s="341">
        <v>16</v>
      </c>
      <c r="G106" s="530">
        <f>L106</f>
        <v>0</v>
      </c>
      <c r="H106" s="322">
        <f>F106*G106</f>
        <v>0</v>
      </c>
      <c r="I106" s="317"/>
      <c r="J106" s="317"/>
      <c r="K106" s="317"/>
      <c r="L106" s="317"/>
    </row>
    <row r="107" spans="1:18" s="318" customFormat="1" x14ac:dyDescent="0.3">
      <c r="A107" s="351"/>
      <c r="B107" s="253"/>
      <c r="C107" s="128" t="s">
        <v>365</v>
      </c>
      <c r="D107" s="599"/>
      <c r="E107" s="343" t="s">
        <v>18</v>
      </c>
      <c r="F107" s="343">
        <v>8</v>
      </c>
      <c r="G107" s="527">
        <f>L107</f>
        <v>0</v>
      </c>
      <c r="H107" s="316">
        <f>G107*F107</f>
        <v>0</v>
      </c>
      <c r="I107" s="317"/>
      <c r="J107" s="317"/>
      <c r="K107" s="317"/>
      <c r="L107" s="317"/>
      <c r="M107" s="354"/>
    </row>
    <row r="108" spans="1:18" ht="8.25" customHeight="1" x14ac:dyDescent="0.3">
      <c r="A108" s="327"/>
      <c r="B108" s="36"/>
      <c r="C108" s="54"/>
      <c r="D108" s="605"/>
      <c r="E108" s="107"/>
      <c r="F108" s="107"/>
      <c r="G108" s="530"/>
      <c r="H108" s="322"/>
      <c r="I108" s="300"/>
      <c r="J108" s="300"/>
      <c r="K108" s="321"/>
      <c r="L108" s="300"/>
    </row>
    <row r="109" spans="1:18" ht="30.75" customHeight="1" x14ac:dyDescent="0.3">
      <c r="A109" s="327"/>
      <c r="B109" s="36">
        <f>COUNT($B$14:B108)+1</f>
        <v>20</v>
      </c>
      <c r="C109" s="48" t="s">
        <v>361</v>
      </c>
      <c r="D109" s="571"/>
      <c r="E109" s="341"/>
      <c r="F109" s="341"/>
      <c r="G109" s="525"/>
      <c r="H109" s="323"/>
      <c r="I109" s="300"/>
      <c r="J109" s="300"/>
      <c r="K109" s="300"/>
      <c r="L109" s="300"/>
      <c r="M109" s="262"/>
    </row>
    <row r="110" spans="1:18" ht="87.75" customHeight="1" x14ac:dyDescent="0.3">
      <c r="A110" s="327"/>
      <c r="B110" s="36"/>
      <c r="C110" s="54" t="s">
        <v>368</v>
      </c>
      <c r="D110" s="605"/>
      <c r="E110" s="341"/>
      <c r="F110" s="341"/>
      <c r="G110" s="525"/>
      <c r="H110" s="323"/>
      <c r="I110" s="300"/>
      <c r="J110" s="300"/>
      <c r="K110" s="300"/>
      <c r="L110" s="300"/>
      <c r="M110" s="53"/>
    </row>
    <row r="111" spans="1:18" x14ac:dyDescent="0.3">
      <c r="A111" s="327"/>
      <c r="B111" s="36"/>
      <c r="C111" s="444" t="s">
        <v>364</v>
      </c>
      <c r="D111" s="606"/>
      <c r="E111" s="341" t="s">
        <v>18</v>
      </c>
      <c r="F111" s="341">
        <v>8</v>
      </c>
      <c r="G111" s="530">
        <f>L111</f>
        <v>0</v>
      </c>
      <c r="H111" s="322">
        <f>F111*G111</f>
        <v>0</v>
      </c>
      <c r="I111" s="300"/>
      <c r="J111" s="300"/>
      <c r="K111" s="300"/>
      <c r="L111" s="300"/>
    </row>
    <row r="112" spans="1:18" x14ac:dyDescent="0.3">
      <c r="A112" s="329"/>
      <c r="B112" s="37"/>
      <c r="C112" s="128" t="s">
        <v>104</v>
      </c>
      <c r="D112" s="573"/>
      <c r="E112" s="343" t="s">
        <v>18</v>
      </c>
      <c r="F112" s="343">
        <v>15</v>
      </c>
      <c r="G112" s="527">
        <f>L112</f>
        <v>0</v>
      </c>
      <c r="H112" s="316">
        <f>G112*F112</f>
        <v>0</v>
      </c>
      <c r="I112" s="300"/>
      <c r="J112" s="300"/>
      <c r="K112" s="300"/>
      <c r="L112" s="300"/>
      <c r="M112" s="53"/>
    </row>
    <row r="113" spans="1:18" ht="8.25" customHeight="1" x14ac:dyDescent="0.3">
      <c r="A113" s="327"/>
      <c r="B113" s="36"/>
      <c r="C113" s="438"/>
      <c r="D113" s="598"/>
      <c r="E113" s="107"/>
      <c r="F113" s="107"/>
      <c r="G113" s="525"/>
      <c r="H113" s="323"/>
      <c r="I113" s="300"/>
      <c r="J113" s="300"/>
      <c r="K113" s="300"/>
      <c r="L113" s="300"/>
      <c r="R113" s="306"/>
    </row>
    <row r="114" spans="1:18" s="309" customFormat="1" x14ac:dyDescent="0.3">
      <c r="A114" s="345"/>
      <c r="B114" s="36">
        <f>COUNT($B$14:B113)+1</f>
        <v>21</v>
      </c>
      <c r="C114" s="48" t="s">
        <v>82</v>
      </c>
      <c r="D114" s="571"/>
      <c r="E114" s="111"/>
      <c r="F114" s="111"/>
      <c r="G114" s="530"/>
      <c r="H114" s="322"/>
      <c r="I114" s="308"/>
      <c r="J114" s="308"/>
      <c r="K114" s="308"/>
      <c r="L114" s="308"/>
    </row>
    <row r="115" spans="1:18" ht="41.4" x14ac:dyDescent="0.3">
      <c r="A115" s="327"/>
      <c r="B115" s="36"/>
      <c r="C115" s="54" t="s">
        <v>83</v>
      </c>
      <c r="D115" s="605"/>
      <c r="E115" s="341"/>
      <c r="F115" s="341"/>
      <c r="G115" s="525"/>
      <c r="H115" s="323"/>
      <c r="I115" s="300"/>
      <c r="J115" s="300"/>
      <c r="K115" s="300"/>
      <c r="L115" s="300"/>
      <c r="M115" s="53"/>
    </row>
    <row r="116" spans="1:18" ht="15" x14ac:dyDescent="0.3">
      <c r="A116" s="329"/>
      <c r="B116" s="37"/>
      <c r="C116" s="439"/>
      <c r="D116" s="607"/>
      <c r="E116" s="343" t="s">
        <v>66</v>
      </c>
      <c r="F116" s="343">
        <v>1</v>
      </c>
      <c r="G116" s="527">
        <f>L116</f>
        <v>0</v>
      </c>
      <c r="H116" s="316">
        <f>G116*F116</f>
        <v>0</v>
      </c>
      <c r="I116" s="300"/>
      <c r="J116" s="300"/>
      <c r="K116" s="300"/>
      <c r="L116" s="300"/>
      <c r="R116" s="306"/>
    </row>
    <row r="117" spans="1:18" ht="8.25" customHeight="1" x14ac:dyDescent="0.3">
      <c r="A117" s="327"/>
      <c r="B117" s="36"/>
      <c r="C117" s="438"/>
      <c r="D117" s="598"/>
      <c r="E117" s="107"/>
      <c r="F117" s="107"/>
      <c r="G117" s="525"/>
      <c r="H117" s="323"/>
      <c r="I117" s="300"/>
      <c r="J117" s="300"/>
      <c r="K117" s="300"/>
      <c r="L117" s="300"/>
      <c r="R117" s="306"/>
    </row>
    <row r="118" spans="1:18" s="309" customFormat="1" x14ac:dyDescent="0.3">
      <c r="A118" s="345"/>
      <c r="B118" s="36">
        <f>COUNT($B$14:B117)+1</f>
        <v>22</v>
      </c>
      <c r="C118" s="48" t="s">
        <v>84</v>
      </c>
      <c r="D118" s="571"/>
      <c r="E118" s="111"/>
      <c r="F118" s="111"/>
      <c r="G118" s="530"/>
      <c r="H118" s="322"/>
      <c r="I118" s="308"/>
      <c r="J118" s="308"/>
      <c r="K118" s="308"/>
      <c r="L118" s="308"/>
    </row>
    <row r="119" spans="1:18" ht="41.4" x14ac:dyDescent="0.3">
      <c r="A119" s="327"/>
      <c r="B119" s="36"/>
      <c r="C119" s="54" t="s">
        <v>85</v>
      </c>
      <c r="D119" s="605"/>
      <c r="E119" s="341"/>
      <c r="F119" s="341"/>
      <c r="G119" s="525"/>
      <c r="H119" s="323"/>
      <c r="I119" s="300"/>
      <c r="J119" s="300"/>
      <c r="K119" s="300"/>
      <c r="L119" s="300"/>
      <c r="M119" s="53"/>
    </row>
    <row r="120" spans="1:18" ht="15.75" x14ac:dyDescent="0.3">
      <c r="A120" s="329"/>
      <c r="B120" s="37"/>
      <c r="C120" s="439"/>
      <c r="D120" s="607"/>
      <c r="E120" s="350" t="s">
        <v>86</v>
      </c>
      <c r="F120" s="343">
        <v>3</v>
      </c>
      <c r="G120" s="527">
        <f>L120</f>
        <v>0</v>
      </c>
      <c r="H120" s="316">
        <f>G120*F120</f>
        <v>0</v>
      </c>
      <c r="I120" s="300"/>
      <c r="J120" s="300"/>
      <c r="K120" s="300"/>
      <c r="L120" s="300"/>
      <c r="R120" s="306"/>
    </row>
    <row r="121" spans="1:18" ht="8.25" customHeight="1" x14ac:dyDescent="0.3">
      <c r="A121" s="327"/>
      <c r="B121" s="36"/>
      <c r="C121" s="438"/>
      <c r="D121" s="598"/>
      <c r="E121" s="107"/>
      <c r="F121" s="107"/>
      <c r="G121" s="525"/>
      <c r="H121" s="323"/>
      <c r="I121" s="300"/>
      <c r="J121" s="300"/>
      <c r="K121" s="300"/>
      <c r="L121" s="300"/>
      <c r="R121" s="306"/>
    </row>
    <row r="122" spans="1:18" s="309" customFormat="1" ht="27.6" x14ac:dyDescent="0.3">
      <c r="A122" s="345"/>
      <c r="B122" s="36">
        <f>COUNT($B$14:B121)+1</f>
        <v>23</v>
      </c>
      <c r="C122" s="48" t="s">
        <v>115</v>
      </c>
      <c r="D122" s="571"/>
      <c r="E122" s="111"/>
      <c r="F122" s="111"/>
      <c r="G122" s="530"/>
      <c r="H122" s="322"/>
      <c r="I122" s="308"/>
      <c r="J122" s="308"/>
      <c r="K122" s="308"/>
      <c r="L122" s="308"/>
    </row>
    <row r="123" spans="1:18" ht="41.4" x14ac:dyDescent="0.3">
      <c r="A123" s="327"/>
      <c r="B123" s="36"/>
      <c r="C123" s="54" t="s">
        <v>39</v>
      </c>
      <c r="D123" s="605"/>
      <c r="E123" s="341"/>
      <c r="F123" s="341"/>
      <c r="G123" s="525"/>
      <c r="H123" s="323"/>
      <c r="I123" s="300"/>
      <c r="J123" s="300"/>
      <c r="K123" s="300"/>
      <c r="L123" s="300"/>
      <c r="M123" s="53"/>
    </row>
    <row r="124" spans="1:18" s="318" customFormat="1" ht="15.75" x14ac:dyDescent="0.3">
      <c r="A124" s="351"/>
      <c r="B124" s="253"/>
      <c r="C124" s="439"/>
      <c r="D124" s="607"/>
      <c r="E124" s="350" t="s">
        <v>86</v>
      </c>
      <c r="F124" s="343">
        <v>2</v>
      </c>
      <c r="G124" s="527">
        <f>L124</f>
        <v>0</v>
      </c>
      <c r="H124" s="316">
        <f>G124*F124</f>
        <v>0</v>
      </c>
      <c r="I124" s="317"/>
      <c r="J124" s="317"/>
      <c r="K124" s="317"/>
      <c r="L124" s="317"/>
      <c r="R124" s="319"/>
    </row>
    <row r="125" spans="1:18" ht="8.25" customHeight="1" x14ac:dyDescent="0.3">
      <c r="A125" s="327"/>
      <c r="B125" s="36"/>
      <c r="C125" s="54"/>
      <c r="D125" s="605"/>
      <c r="E125" s="107"/>
      <c r="F125" s="107"/>
      <c r="G125" s="530"/>
      <c r="H125" s="322"/>
      <c r="I125" s="300"/>
      <c r="J125" s="300"/>
      <c r="K125" s="321"/>
      <c r="L125" s="300"/>
    </row>
    <row r="126" spans="1:18" x14ac:dyDescent="0.3">
      <c r="A126" s="327"/>
      <c r="B126" s="36">
        <f>COUNT($B$14:B125)+1</f>
        <v>24</v>
      </c>
      <c r="C126" s="48" t="s">
        <v>113</v>
      </c>
      <c r="D126" s="571"/>
      <c r="E126" s="341"/>
      <c r="F126" s="341"/>
      <c r="G126" s="525"/>
      <c r="H126" s="323"/>
      <c r="I126" s="300"/>
      <c r="J126" s="300"/>
      <c r="K126" s="300"/>
      <c r="L126" s="300"/>
    </row>
    <row r="127" spans="1:18" ht="41.4" x14ac:dyDescent="0.3">
      <c r="A127" s="327"/>
      <c r="B127" s="36"/>
      <c r="C127" s="44" t="s">
        <v>112</v>
      </c>
      <c r="D127" s="572"/>
      <c r="E127" s="341"/>
      <c r="F127" s="341"/>
      <c r="G127" s="525"/>
      <c r="H127" s="323"/>
      <c r="I127" s="300"/>
      <c r="J127" s="300"/>
      <c r="K127" s="300"/>
      <c r="L127" s="300"/>
    </row>
    <row r="128" spans="1:18" s="318" customFormat="1" x14ac:dyDescent="0.3">
      <c r="A128" s="352"/>
      <c r="B128" s="198"/>
      <c r="C128" s="52" t="s">
        <v>21</v>
      </c>
      <c r="D128" s="629"/>
      <c r="E128" s="341" t="s">
        <v>18</v>
      </c>
      <c r="F128" s="341">
        <v>6</v>
      </c>
      <c r="G128" s="525">
        <f>L128</f>
        <v>0</v>
      </c>
      <c r="H128" s="323">
        <f>G128*F128</f>
        <v>0</v>
      </c>
      <c r="I128" s="317"/>
      <c r="J128" s="317"/>
      <c r="K128" s="317"/>
      <c r="L128" s="317"/>
    </row>
    <row r="129" spans="1:18" s="318" customFormat="1" x14ac:dyDescent="0.3">
      <c r="A129" s="351"/>
      <c r="B129" s="253"/>
      <c r="C129" s="128" t="s">
        <v>369</v>
      </c>
      <c r="D129" s="599"/>
      <c r="E129" s="343" t="s">
        <v>18</v>
      </c>
      <c r="F129" s="343">
        <v>15</v>
      </c>
      <c r="G129" s="527">
        <f>L129</f>
        <v>0</v>
      </c>
      <c r="H129" s="316">
        <f>G129*F129</f>
        <v>0</v>
      </c>
      <c r="I129" s="317"/>
      <c r="J129" s="317"/>
      <c r="K129" s="317"/>
      <c r="L129" s="317"/>
    </row>
    <row r="130" spans="1:18" ht="8.25" customHeight="1" x14ac:dyDescent="0.3">
      <c r="A130" s="327"/>
      <c r="B130" s="36"/>
      <c r="C130" s="54"/>
      <c r="D130" s="605"/>
      <c r="E130" s="107"/>
      <c r="F130" s="107"/>
      <c r="G130" s="530"/>
      <c r="H130" s="322"/>
      <c r="I130" s="300"/>
      <c r="J130" s="300"/>
      <c r="K130" s="321"/>
      <c r="L130" s="300"/>
    </row>
    <row r="131" spans="1:18" ht="44.55" customHeight="1" x14ac:dyDescent="0.3">
      <c r="A131" s="327"/>
      <c r="B131" s="36">
        <f>COUNT($B$14:B130)+1</f>
        <v>25</v>
      </c>
      <c r="C131" s="48" t="s">
        <v>374</v>
      </c>
      <c r="D131" s="571"/>
      <c r="E131" s="341"/>
      <c r="F131" s="341"/>
      <c r="G131" s="525"/>
      <c r="H131" s="323"/>
      <c r="I131" s="300"/>
      <c r="J131" s="300"/>
      <c r="K131" s="300"/>
      <c r="L131" s="300"/>
    </row>
    <row r="132" spans="1:18" x14ac:dyDescent="0.3">
      <c r="A132" s="327"/>
      <c r="B132" s="36"/>
      <c r="C132" s="44" t="s">
        <v>373</v>
      </c>
      <c r="D132" s="572"/>
      <c r="E132" s="341"/>
      <c r="F132" s="341"/>
      <c r="G132" s="525"/>
      <c r="H132" s="323"/>
      <c r="I132" s="300"/>
      <c r="J132" s="300"/>
      <c r="K132" s="300"/>
      <c r="L132" s="300"/>
    </row>
    <row r="133" spans="1:18" s="318" customFormat="1" x14ac:dyDescent="0.3">
      <c r="A133" s="351"/>
      <c r="B133" s="253"/>
      <c r="C133" s="128" t="s">
        <v>369</v>
      </c>
      <c r="D133" s="599"/>
      <c r="E133" s="343" t="s">
        <v>18</v>
      </c>
      <c r="F133" s="343">
        <v>18</v>
      </c>
      <c r="G133" s="527">
        <f>L133</f>
        <v>0</v>
      </c>
      <c r="H133" s="316">
        <f>G133*F133</f>
        <v>0</v>
      </c>
      <c r="I133" s="317"/>
      <c r="J133" s="317"/>
      <c r="K133" s="317"/>
      <c r="L133" s="317"/>
    </row>
    <row r="134" spans="1:18" s="314" customFormat="1" ht="8.25" customHeight="1" x14ac:dyDescent="0.3">
      <c r="A134" s="347"/>
      <c r="B134" s="181"/>
      <c r="C134" s="187"/>
      <c r="D134" s="630"/>
      <c r="E134" s="312"/>
      <c r="F134" s="312"/>
      <c r="G134" s="531"/>
      <c r="H134" s="424"/>
      <c r="I134" s="313"/>
      <c r="J134" s="313"/>
      <c r="K134" s="313"/>
      <c r="L134" s="313"/>
    </row>
    <row r="135" spans="1:18" ht="27.6" x14ac:dyDescent="0.3">
      <c r="A135" s="327"/>
      <c r="B135" s="36">
        <f>COUNT($B$14:B134)+1</f>
        <v>26</v>
      </c>
      <c r="C135" s="48" t="s">
        <v>316</v>
      </c>
      <c r="D135" s="571"/>
      <c r="E135" s="341"/>
      <c r="F135" s="341"/>
      <c r="G135" s="525"/>
      <c r="H135" s="323"/>
      <c r="I135" s="300"/>
      <c r="J135" s="300"/>
      <c r="K135" s="300"/>
      <c r="L135" s="300"/>
      <c r="N135" s="305"/>
    </row>
    <row r="136" spans="1:18" ht="69" x14ac:dyDescent="0.3">
      <c r="A136" s="327"/>
      <c r="B136" s="36"/>
      <c r="C136" s="44" t="s">
        <v>116</v>
      </c>
      <c r="D136" s="572"/>
      <c r="E136" s="341"/>
      <c r="F136" s="341"/>
      <c r="G136" s="525"/>
      <c r="H136" s="323"/>
      <c r="I136" s="300"/>
      <c r="J136" s="300"/>
      <c r="K136" s="300"/>
      <c r="L136" s="300"/>
      <c r="N136" s="305"/>
      <c r="O136" s="305"/>
    </row>
    <row r="137" spans="1:18" x14ac:dyDescent="0.3">
      <c r="A137" s="329"/>
      <c r="B137" s="37"/>
      <c r="C137" s="128" t="s">
        <v>22</v>
      </c>
      <c r="D137" s="573"/>
      <c r="E137" s="343" t="s">
        <v>18</v>
      </c>
      <c r="F137" s="343">
        <v>26</v>
      </c>
      <c r="G137" s="527">
        <f>L137</f>
        <v>0</v>
      </c>
      <c r="H137" s="316">
        <f>G137*F137</f>
        <v>0</v>
      </c>
      <c r="I137" s="300"/>
      <c r="J137" s="300"/>
      <c r="K137" s="300"/>
      <c r="L137" s="300"/>
    </row>
    <row r="138" spans="1:18" ht="8.25" customHeight="1" x14ac:dyDescent="0.3">
      <c r="A138" s="327"/>
      <c r="B138" s="36"/>
      <c r="C138" s="438"/>
      <c r="D138" s="598"/>
      <c r="E138" s="341"/>
      <c r="F138" s="341"/>
      <c r="G138" s="525"/>
      <c r="H138" s="323"/>
      <c r="I138" s="300"/>
      <c r="J138" s="300"/>
      <c r="K138" s="300"/>
      <c r="L138" s="300"/>
    </row>
    <row r="139" spans="1:18" ht="45.9" customHeight="1" x14ac:dyDescent="0.3">
      <c r="A139" s="327"/>
      <c r="B139" s="36">
        <f>COUNT($B$14:B138)+1</f>
        <v>27</v>
      </c>
      <c r="C139" s="48" t="s">
        <v>477</v>
      </c>
      <c r="D139" s="571"/>
      <c r="E139" s="341"/>
      <c r="F139" s="341"/>
      <c r="G139" s="525"/>
      <c r="H139" s="323"/>
      <c r="I139" s="300"/>
      <c r="J139" s="300"/>
      <c r="K139" s="300"/>
      <c r="L139" s="300"/>
      <c r="O139" s="357"/>
    </row>
    <row r="140" spans="1:18" ht="69" x14ac:dyDescent="0.3">
      <c r="A140" s="327"/>
      <c r="B140" s="36"/>
      <c r="C140" s="44" t="s">
        <v>372</v>
      </c>
      <c r="D140" s="572"/>
      <c r="E140" s="341"/>
      <c r="F140" s="341"/>
      <c r="G140" s="525"/>
      <c r="H140" s="323"/>
      <c r="I140" s="300"/>
      <c r="J140" s="300"/>
      <c r="K140" s="300"/>
      <c r="L140" s="300"/>
      <c r="O140" s="356"/>
    </row>
    <row r="141" spans="1:18" s="318" customFormat="1" x14ac:dyDescent="0.3">
      <c r="A141" s="351"/>
      <c r="B141" s="253"/>
      <c r="C141" s="128" t="s">
        <v>23</v>
      </c>
      <c r="D141" s="599"/>
      <c r="E141" s="343" t="s">
        <v>18</v>
      </c>
      <c r="F141" s="350">
        <v>80</v>
      </c>
      <c r="G141" s="527">
        <f>L141</f>
        <v>0</v>
      </c>
      <c r="H141" s="316">
        <f>G141*F141</f>
        <v>0</v>
      </c>
      <c r="I141" s="317"/>
      <c r="J141" s="317"/>
      <c r="K141" s="317"/>
      <c r="L141" s="317"/>
      <c r="O141" s="358"/>
    </row>
    <row r="142" spans="1:18" s="309" customFormat="1" ht="8.25" customHeight="1" x14ac:dyDescent="0.3">
      <c r="A142" s="345"/>
      <c r="B142" s="75"/>
      <c r="C142" s="446"/>
      <c r="D142" s="520"/>
      <c r="E142" s="111"/>
      <c r="F142" s="111"/>
      <c r="G142" s="530"/>
      <c r="H142" s="322"/>
      <c r="I142" s="308"/>
      <c r="J142" s="308"/>
      <c r="K142" s="308"/>
      <c r="L142" s="308"/>
      <c r="R142" s="310"/>
    </row>
    <row r="143" spans="1:18" s="309" customFormat="1" ht="43.65" customHeight="1" x14ac:dyDescent="0.3">
      <c r="A143" s="345"/>
      <c r="B143" s="36">
        <f>COUNT($B$14:B142)+1</f>
        <v>28</v>
      </c>
      <c r="C143" s="48" t="s">
        <v>370</v>
      </c>
      <c r="D143" s="571"/>
      <c r="E143" s="111"/>
      <c r="F143" s="111"/>
      <c r="G143" s="530"/>
      <c r="H143" s="322"/>
      <c r="I143" s="308"/>
      <c r="J143" s="308"/>
      <c r="K143" s="308"/>
      <c r="L143" s="308"/>
      <c r="R143" s="310"/>
    </row>
    <row r="144" spans="1:18" s="309" customFormat="1" ht="28.5" customHeight="1" x14ac:dyDescent="0.3">
      <c r="A144" s="345"/>
      <c r="B144" s="75"/>
      <c r="C144" s="44" t="s">
        <v>43</v>
      </c>
      <c r="D144" s="572"/>
      <c r="E144" s="346"/>
      <c r="F144" s="346"/>
      <c r="G144" s="530"/>
      <c r="H144" s="322"/>
      <c r="I144" s="308"/>
      <c r="J144" s="308"/>
      <c r="K144" s="308"/>
      <c r="L144" s="308"/>
    </row>
    <row r="145" spans="1:18" s="324" customFormat="1" ht="14.4" x14ac:dyDescent="0.3">
      <c r="A145" s="348"/>
      <c r="B145" s="71"/>
      <c r="C145" s="128" t="s">
        <v>58</v>
      </c>
      <c r="D145" s="573"/>
      <c r="E145" s="350" t="s">
        <v>13</v>
      </c>
      <c r="F145" s="350">
        <v>1</v>
      </c>
      <c r="G145" s="522">
        <f>L145</f>
        <v>0</v>
      </c>
      <c r="H145" s="425">
        <f>G145*F145</f>
        <v>0</v>
      </c>
      <c r="I145" s="320"/>
      <c r="J145" s="320"/>
      <c r="K145" s="320"/>
      <c r="L145" s="308"/>
    </row>
    <row r="146" spans="1:18" s="309" customFormat="1" ht="8.25" customHeight="1" x14ac:dyDescent="0.3">
      <c r="A146" s="345"/>
      <c r="B146" s="75"/>
      <c r="C146" s="446"/>
      <c r="D146" s="520"/>
      <c r="E146" s="111"/>
      <c r="F146" s="111"/>
      <c r="G146" s="530"/>
      <c r="H146" s="322"/>
      <c r="I146" s="308"/>
      <c r="J146" s="308"/>
      <c r="K146" s="308"/>
      <c r="L146" s="308"/>
      <c r="R146" s="310"/>
    </row>
    <row r="147" spans="1:18" s="309" customFormat="1" ht="14.4" x14ac:dyDescent="0.3">
      <c r="A147" s="345"/>
      <c r="B147" s="75">
        <f>COUNT($B$13:B141)+1</f>
        <v>28</v>
      </c>
      <c r="C147" s="48" t="s">
        <v>73</v>
      </c>
      <c r="D147" s="571"/>
      <c r="E147" s="111"/>
      <c r="F147" s="111"/>
      <c r="G147" s="530"/>
      <c r="H147" s="322"/>
      <c r="I147" s="308"/>
      <c r="J147" s="308"/>
      <c r="K147" s="308"/>
      <c r="L147" s="308"/>
      <c r="R147" s="310"/>
    </row>
    <row r="148" spans="1:18" s="309" customFormat="1" ht="69" x14ac:dyDescent="0.3">
      <c r="A148" s="345"/>
      <c r="B148" s="75"/>
      <c r="C148" s="44" t="s">
        <v>375</v>
      </c>
      <c r="D148" s="572"/>
      <c r="E148" s="346"/>
      <c r="F148" s="346"/>
      <c r="G148" s="530"/>
      <c r="H148" s="322"/>
      <c r="I148" s="308"/>
      <c r="J148" s="308"/>
      <c r="K148" s="308"/>
      <c r="L148" s="308"/>
    </row>
    <row r="149" spans="1:18" s="324" customFormat="1" ht="14.4" x14ac:dyDescent="0.3">
      <c r="A149" s="348"/>
      <c r="B149" s="71"/>
      <c r="C149" s="128" t="s">
        <v>72</v>
      </c>
      <c r="D149" s="573"/>
      <c r="E149" s="350" t="s">
        <v>13</v>
      </c>
      <c r="F149" s="350">
        <v>3</v>
      </c>
      <c r="G149" s="522">
        <f>L149</f>
        <v>0</v>
      </c>
      <c r="H149" s="425">
        <f>G149*F149</f>
        <v>0</v>
      </c>
      <c r="I149" s="320"/>
      <c r="J149" s="320"/>
      <c r="K149" s="320"/>
      <c r="L149" s="308"/>
    </row>
    <row r="150" spans="1:18" ht="8.25" customHeight="1" x14ac:dyDescent="0.3">
      <c r="A150" s="327"/>
      <c r="B150" s="36"/>
      <c r="C150" s="438"/>
      <c r="D150" s="598"/>
      <c r="E150" s="341"/>
      <c r="F150" s="341"/>
      <c r="G150" s="530"/>
      <c r="H150" s="322"/>
      <c r="I150" s="300"/>
      <c r="J150" s="300"/>
      <c r="K150" s="300"/>
      <c r="L150" s="300"/>
    </row>
    <row r="151" spans="1:18" x14ac:dyDescent="0.3">
      <c r="A151" s="327"/>
      <c r="B151" s="36">
        <f>COUNT($B$14:B145)+1</f>
        <v>29</v>
      </c>
      <c r="C151" s="108" t="s">
        <v>63</v>
      </c>
      <c r="D151" s="608"/>
      <c r="E151" s="341"/>
      <c r="F151" s="341"/>
      <c r="G151" s="532"/>
      <c r="H151" s="322"/>
      <c r="I151" s="308"/>
      <c r="J151" s="308"/>
      <c r="K151" s="308"/>
      <c r="L151" s="308"/>
      <c r="M151" s="309"/>
      <c r="N151" s="309"/>
    </row>
    <row r="152" spans="1:18" ht="14.4" x14ac:dyDescent="0.3">
      <c r="A152" s="329"/>
      <c r="B152" s="37"/>
      <c r="C152" s="109"/>
      <c r="D152" s="609"/>
      <c r="E152" s="343" t="s">
        <v>13</v>
      </c>
      <c r="F152" s="343">
        <v>1</v>
      </c>
      <c r="G152" s="527">
        <f>L152</f>
        <v>0</v>
      </c>
      <c r="H152" s="316">
        <f>G152*F152</f>
        <v>0</v>
      </c>
      <c r="I152" s="300"/>
      <c r="J152" s="300"/>
      <c r="K152" s="300"/>
      <c r="L152" s="300"/>
    </row>
    <row r="153" spans="1:18" ht="8.25" customHeight="1" x14ac:dyDescent="0.3">
      <c r="A153" s="327"/>
      <c r="B153" s="36"/>
      <c r="C153" s="438"/>
      <c r="D153" s="598"/>
      <c r="E153" s="341"/>
      <c r="F153" s="341"/>
      <c r="G153" s="530"/>
      <c r="H153" s="322"/>
      <c r="I153" s="300"/>
      <c r="J153" s="300"/>
      <c r="K153" s="300"/>
      <c r="L153" s="300"/>
    </row>
    <row r="154" spans="1:18" ht="28.8" x14ac:dyDescent="0.3">
      <c r="A154" s="327"/>
      <c r="B154" s="36">
        <f>COUNT($B$14:B148)+1</f>
        <v>30</v>
      </c>
      <c r="C154" s="282" t="s">
        <v>376</v>
      </c>
      <c r="D154" s="608"/>
      <c r="E154" s="341"/>
      <c r="F154" s="341"/>
      <c r="G154" s="532"/>
      <c r="H154" s="322"/>
      <c r="I154" s="308"/>
      <c r="J154" s="308"/>
      <c r="K154" s="308"/>
      <c r="L154" s="308"/>
      <c r="M154" s="309"/>
      <c r="N154" s="309"/>
    </row>
    <row r="155" spans="1:18" ht="14.4" x14ac:dyDescent="0.3">
      <c r="A155" s="329"/>
      <c r="B155" s="37"/>
      <c r="C155" s="109"/>
      <c r="D155" s="609"/>
      <c r="E155" s="343" t="s">
        <v>13</v>
      </c>
      <c r="F155" s="343">
        <v>1</v>
      </c>
      <c r="G155" s="527">
        <f>L155</f>
        <v>0</v>
      </c>
      <c r="H155" s="316">
        <f>G155*F155</f>
        <v>0</v>
      </c>
      <c r="I155" s="300"/>
      <c r="J155" s="300"/>
      <c r="K155" s="300"/>
      <c r="L155" s="300"/>
    </row>
    <row r="156" spans="1:18" ht="8.25" customHeight="1" x14ac:dyDescent="0.3">
      <c r="A156" s="327"/>
      <c r="B156" s="36"/>
      <c r="C156" s="438"/>
      <c r="D156" s="598"/>
      <c r="E156" s="341"/>
      <c r="F156" s="341"/>
      <c r="G156" s="530"/>
      <c r="H156" s="322"/>
      <c r="I156" s="300"/>
      <c r="J156" s="300"/>
      <c r="K156" s="300"/>
      <c r="L156" s="300"/>
    </row>
    <row r="157" spans="1:18" ht="14.4" x14ac:dyDescent="0.3">
      <c r="A157" s="327"/>
      <c r="B157" s="36">
        <f>COUNT($B$14:B152)+1</f>
        <v>31</v>
      </c>
      <c r="C157" s="108" t="s">
        <v>17</v>
      </c>
      <c r="D157" s="608"/>
      <c r="E157" s="341"/>
      <c r="F157" s="341"/>
      <c r="G157" s="525"/>
      <c r="H157" s="323"/>
      <c r="I157" s="300"/>
      <c r="J157" s="300"/>
      <c r="K157" s="300"/>
      <c r="L157" s="300"/>
    </row>
    <row r="158" spans="1:18" ht="41.4" x14ac:dyDescent="0.3">
      <c r="A158" s="327"/>
      <c r="B158" s="36"/>
      <c r="C158" s="44" t="s">
        <v>117</v>
      </c>
      <c r="D158" s="572"/>
      <c r="E158" s="341"/>
      <c r="F158" s="341"/>
      <c r="G158" s="525"/>
      <c r="H158" s="323"/>
      <c r="I158" s="300"/>
      <c r="N158" s="305"/>
    </row>
    <row r="159" spans="1:18" ht="14.4" x14ac:dyDescent="0.3">
      <c r="A159" s="329"/>
      <c r="B159" s="37"/>
      <c r="C159" s="447"/>
      <c r="D159" s="610"/>
      <c r="E159" s="343" t="s">
        <v>13</v>
      </c>
      <c r="F159" s="343">
        <v>1</v>
      </c>
      <c r="G159" s="527">
        <f>L159</f>
        <v>0</v>
      </c>
      <c r="H159" s="316">
        <f>G159*F159</f>
        <v>0</v>
      </c>
      <c r="I159" s="300"/>
      <c r="J159" s="300"/>
      <c r="K159" s="300"/>
      <c r="L159" s="300"/>
    </row>
    <row r="160" spans="1:18" ht="8.25" customHeight="1" x14ac:dyDescent="0.3">
      <c r="A160" s="327"/>
      <c r="B160" s="36"/>
      <c r="C160" s="438"/>
      <c r="D160" s="598"/>
      <c r="E160" s="341"/>
      <c r="F160" s="341"/>
      <c r="G160" s="525"/>
      <c r="H160" s="323"/>
      <c r="I160" s="300"/>
      <c r="J160" s="300"/>
      <c r="K160" s="300"/>
      <c r="L160" s="300"/>
    </row>
    <row r="161" spans="1:12" ht="14.4" x14ac:dyDescent="0.3">
      <c r="A161" s="327"/>
      <c r="B161" s="36">
        <f>COUNT($B$14:B159)+1</f>
        <v>33</v>
      </c>
      <c r="C161" s="108" t="s">
        <v>14</v>
      </c>
      <c r="D161" s="608"/>
      <c r="E161" s="341"/>
      <c r="F161" s="341"/>
      <c r="G161" s="525"/>
      <c r="H161" s="323"/>
      <c r="I161" s="300"/>
      <c r="J161" s="300"/>
      <c r="K161" s="300"/>
      <c r="L161" s="300"/>
    </row>
    <row r="162" spans="1:12" ht="27.6" x14ac:dyDescent="0.3">
      <c r="A162" s="329"/>
      <c r="B162" s="37"/>
      <c r="C162" s="109" t="s">
        <v>16</v>
      </c>
      <c r="D162" s="609"/>
      <c r="E162" s="343" t="s">
        <v>15</v>
      </c>
      <c r="F162" s="361">
        <v>0.03</v>
      </c>
      <c r="G162" s="527"/>
      <c r="H162" s="316">
        <f>SUM(H51:H159)*3%</f>
        <v>0</v>
      </c>
      <c r="I162" s="300"/>
      <c r="J162" s="300"/>
      <c r="K162" s="300"/>
      <c r="L162" s="300"/>
    </row>
    <row r="163" spans="1:12" ht="8.25" customHeight="1" x14ac:dyDescent="0.3">
      <c r="A163" s="327"/>
      <c r="B163" s="36"/>
      <c r="C163" s="438"/>
      <c r="D163" s="598"/>
      <c r="E163" s="341"/>
      <c r="F163" s="341"/>
      <c r="G163" s="525"/>
      <c r="H163" s="323"/>
      <c r="I163" s="300"/>
      <c r="J163" s="300"/>
      <c r="K163" s="300"/>
      <c r="L163" s="300"/>
    </row>
    <row r="164" spans="1:12" ht="14.4" x14ac:dyDescent="0.3">
      <c r="A164" s="327"/>
      <c r="B164" s="36">
        <f>COUNT($B$14:B162)+1</f>
        <v>34</v>
      </c>
      <c r="C164" s="108" t="s">
        <v>26</v>
      </c>
      <c r="D164" s="608"/>
      <c r="E164" s="341"/>
      <c r="F164" s="341"/>
      <c r="G164" s="525"/>
      <c r="H164" s="323"/>
      <c r="I164" s="300"/>
      <c r="J164" s="300"/>
      <c r="K164" s="300"/>
      <c r="L164" s="300"/>
    </row>
    <row r="165" spans="1:12" ht="55.8" thickBot="1" x14ac:dyDescent="0.35">
      <c r="A165" s="362"/>
      <c r="B165" s="363"/>
      <c r="C165" s="110" t="s">
        <v>27</v>
      </c>
      <c r="D165" s="611"/>
      <c r="E165" s="365" t="s">
        <v>15</v>
      </c>
      <c r="F165" s="366">
        <v>0.03</v>
      </c>
      <c r="G165" s="533"/>
      <c r="H165" s="428">
        <f>SUM(H51:H162)*3%</f>
        <v>0</v>
      </c>
      <c r="I165" s="300"/>
      <c r="J165" s="300"/>
      <c r="K165" s="300"/>
      <c r="L165" s="300"/>
    </row>
    <row r="166" spans="1:12" ht="14.4" thickTop="1" x14ac:dyDescent="0.3">
      <c r="A166" s="367"/>
      <c r="B166" s="368"/>
      <c r="C166" s="368"/>
      <c r="D166" s="416"/>
      <c r="E166" s="416"/>
      <c r="F166" s="416"/>
      <c r="G166" s="417" t="s">
        <v>427</v>
      </c>
      <c r="H166" s="418">
        <f>SUM(H52:H165)</f>
        <v>0</v>
      </c>
      <c r="I166" s="300"/>
      <c r="J166" s="300"/>
      <c r="K166" s="300"/>
    </row>
    <row r="167" spans="1:12" ht="14.4" x14ac:dyDescent="0.3">
      <c r="D167" s="318"/>
      <c r="E167" s="318"/>
      <c r="F167" s="318"/>
      <c r="G167" s="317"/>
      <c r="H167" s="317"/>
      <c r="I167" s="300"/>
      <c r="J167" s="300"/>
      <c r="K167" s="300"/>
    </row>
    <row r="168" spans="1:12" s="2" customFormat="1" ht="27.6" x14ac:dyDescent="0.3">
      <c r="A168" s="405"/>
      <c r="B168" s="406"/>
      <c r="C168" s="407" t="s">
        <v>426</v>
      </c>
      <c r="D168" s="419"/>
      <c r="E168" s="420"/>
      <c r="F168" s="420"/>
      <c r="G168" s="421"/>
      <c r="H168" s="422"/>
      <c r="I168" s="4"/>
      <c r="J168" s="4"/>
      <c r="K168" s="4"/>
    </row>
    <row r="169" spans="1:12" s="2" customFormat="1" ht="15" x14ac:dyDescent="0.3">
      <c r="A169" s="112"/>
      <c r="B169" s="113"/>
      <c r="C169" s="114"/>
      <c r="D169" s="423"/>
      <c r="E169" s="371"/>
      <c r="F169" s="371"/>
      <c r="G169" s="449" t="str">
        <f>G49</f>
        <v>Skupaj - Toplotna črpalka - priprava STV:</v>
      </c>
      <c r="H169" s="372">
        <f>H49</f>
        <v>0</v>
      </c>
      <c r="I169" s="4"/>
      <c r="J169" s="4"/>
      <c r="K169" s="4"/>
    </row>
    <row r="170" spans="1:12" s="2" customFormat="1" ht="15" x14ac:dyDescent="0.3">
      <c r="A170" s="112"/>
      <c r="B170" s="113"/>
      <c r="C170" s="114"/>
      <c r="D170" s="423"/>
      <c r="E170" s="371"/>
      <c r="F170" s="371"/>
      <c r="G170" s="414" t="str">
        <f>G166</f>
        <v>Skupaj - notranja vodovodna inštalacija:</v>
      </c>
      <c r="H170" s="372">
        <f>H166</f>
        <v>0</v>
      </c>
      <c r="I170" s="4"/>
      <c r="J170" s="4"/>
      <c r="K170" s="4"/>
    </row>
    <row r="171" spans="1:12" s="2" customFormat="1" ht="14.4" x14ac:dyDescent="0.3">
      <c r="A171" s="112"/>
      <c r="B171" s="113"/>
      <c r="C171" s="114"/>
      <c r="D171" s="423"/>
      <c r="E171" s="371"/>
      <c r="F171" s="371"/>
      <c r="G171" s="414" t="s">
        <v>428</v>
      </c>
      <c r="H171" s="372">
        <f>SUM(H169:H170)</f>
        <v>0</v>
      </c>
      <c r="I171" s="4"/>
      <c r="J171" s="4"/>
      <c r="K171" s="4"/>
    </row>
  </sheetData>
  <sheetProtection algorithmName="SHA-512" hashValue="vOXTsnd7wZa/9QdsGHN2Ktjvod/1nP410Uw7/b///Tfiv5eHnLxsHfZMRMTS4P921FHw19XsVEDL81bC41hrLQ==" saltValue="WWBEwFU3y8WqW+QpSTO/ug==" spinCount="100000" sheet="1" objects="1" scenarios="1"/>
  <mergeCells count="2">
    <mergeCell ref="A7:H7"/>
    <mergeCell ref="A9:H9"/>
  </mergeCells>
  <pageMargins left="0.9055118110236221" right="0.31496062992125984" top="0.74803149606299213" bottom="0.74803149606299213" header="0.31496062992125984" footer="0.31496062992125984"/>
  <pageSetup paperSize="9" orientation="portrait" r:id="rId1"/>
  <headerFooter>
    <oddHeader>&amp;L&amp;"Arial Narrow,Navadno"&amp;8HIA, projektiranje strojnih inštalacij, s.p.</oddHeader>
    <oddFooter>&amp;L&amp;"Arial Narrow,Navadno"&amp;8Načrt strojnih inštalacij/PZI/št.nač. SA-23/19
Objekt: Lekarna Kranj št. pr. P-085/19&amp;R&amp;P/&amp;N</oddFooter>
  </headerFooter>
  <rowBreaks count="6" manualBreakCount="6">
    <brk id="31" max="7" man="1"/>
    <brk id="49" max="7" man="1"/>
    <brk id="66" max="7" man="1"/>
    <brk id="94" max="7" man="1"/>
    <brk id="124" max="7" man="1"/>
    <brk id="14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8"/>
  <sheetViews>
    <sheetView view="pageBreakPreview" topLeftCell="A376" zoomScaleNormal="100" zoomScaleSheetLayoutView="100" workbookViewId="0">
      <selection activeCell="D16" sqref="D16"/>
    </sheetView>
  </sheetViews>
  <sheetFormatPr defaultColWidth="9.109375" defaultRowHeight="13.8" x14ac:dyDescent="0.3"/>
  <cols>
    <col min="1" max="2" width="3.33203125" style="81" customWidth="1"/>
    <col min="3" max="3" width="38.77734375" style="2" customWidth="1"/>
    <col min="4" max="4" width="9.77734375" style="2" customWidth="1"/>
    <col min="5" max="5" width="4.77734375" style="3" customWidth="1"/>
    <col min="6" max="6" width="5.33203125" style="3" customWidth="1"/>
    <col min="7" max="8" width="10.77734375" style="2" customWidth="1"/>
    <col min="9" max="9" width="9.109375" style="2"/>
    <col min="10" max="10" width="9.109375" style="2" customWidth="1"/>
    <col min="11" max="11" width="12.44140625" style="2" customWidth="1"/>
    <col min="12" max="12" width="19.33203125" style="2" customWidth="1"/>
    <col min="13" max="13" width="18.88671875" style="2" customWidth="1"/>
    <col min="14" max="14" width="31" style="2" customWidth="1"/>
    <col min="15" max="15" width="35.5546875" style="2" customWidth="1"/>
    <col min="16" max="16384" width="9.109375" style="2"/>
  </cols>
  <sheetData>
    <row r="1" spans="1:18" ht="14.4" x14ac:dyDescent="0.3">
      <c r="A1" s="90"/>
    </row>
    <row r="2" spans="1:18" ht="14.4" x14ac:dyDescent="0.3">
      <c r="A2" s="91" t="s">
        <v>432</v>
      </c>
      <c r="B2" s="105" t="s">
        <v>41</v>
      </c>
      <c r="C2" s="10"/>
      <c r="D2" s="10"/>
      <c r="E2" s="11"/>
      <c r="F2" s="11"/>
      <c r="G2" s="10"/>
      <c r="H2" s="14"/>
    </row>
    <row r="3" spans="1:18" x14ac:dyDescent="0.3">
      <c r="A3" s="97"/>
      <c r="B3" s="104" t="s">
        <v>4</v>
      </c>
      <c r="C3" s="7"/>
      <c r="D3" s="7"/>
      <c r="E3" s="9"/>
      <c r="F3" s="9"/>
      <c r="G3" s="7"/>
      <c r="H3" s="16"/>
    </row>
    <row r="4" spans="1:18" ht="14.4" x14ac:dyDescent="0.3">
      <c r="A4" s="97"/>
      <c r="B4" s="36"/>
      <c r="C4" s="7"/>
      <c r="D4" s="7"/>
      <c r="E4" s="9"/>
      <c r="F4" s="9"/>
      <c r="G4" s="7"/>
      <c r="H4" s="16"/>
    </row>
    <row r="5" spans="1:18" x14ac:dyDescent="0.3">
      <c r="A5" s="91" t="str">
        <f>A2</f>
        <v>4.5.</v>
      </c>
      <c r="B5" s="82">
        <v>3</v>
      </c>
      <c r="C5" s="12" t="s">
        <v>310</v>
      </c>
      <c r="D5" s="12"/>
      <c r="E5" s="11"/>
      <c r="F5" s="11"/>
      <c r="G5" s="10"/>
      <c r="H5" s="14"/>
    </row>
    <row r="6" spans="1:18" ht="8.25" customHeight="1" x14ac:dyDescent="0.3">
      <c r="A6" s="92"/>
      <c r="B6" s="36"/>
      <c r="C6" s="43"/>
      <c r="D6" s="43"/>
      <c r="E6" s="9"/>
      <c r="F6" s="9"/>
      <c r="G6" s="7"/>
      <c r="H6" s="16"/>
    </row>
    <row r="7" spans="1:18" ht="81.3" customHeight="1" x14ac:dyDescent="0.3">
      <c r="A7" s="657" t="s">
        <v>514</v>
      </c>
      <c r="B7" s="658"/>
      <c r="C7" s="658"/>
      <c r="D7" s="658"/>
      <c r="E7" s="658"/>
      <c r="F7" s="658"/>
      <c r="G7" s="658"/>
      <c r="H7" s="659"/>
      <c r="K7" s="139"/>
      <c r="L7" s="139"/>
      <c r="M7" s="138"/>
      <c r="N7" s="138"/>
      <c r="O7" s="153"/>
      <c r="P7" s="138"/>
    </row>
    <row r="8" spans="1:18" ht="15" customHeight="1" x14ac:dyDescent="0.3">
      <c r="A8" s="97" t="s">
        <v>32</v>
      </c>
      <c r="B8" s="83"/>
      <c r="C8" s="401"/>
      <c r="D8" s="401"/>
      <c r="E8" s="401"/>
      <c r="F8" s="401"/>
      <c r="G8" s="401"/>
      <c r="H8" s="212"/>
      <c r="K8" s="139"/>
      <c r="L8" s="139"/>
      <c r="M8" s="138"/>
      <c r="N8" s="138"/>
      <c r="O8" s="153"/>
      <c r="P8" s="138"/>
    </row>
    <row r="9" spans="1:18" ht="8.25" customHeight="1" x14ac:dyDescent="0.3">
      <c r="A9" s="93"/>
      <c r="B9" s="37"/>
      <c r="C9" s="13"/>
      <c r="D9" s="13"/>
      <c r="E9" s="6"/>
      <c r="F9" s="6"/>
      <c r="G9" s="5"/>
      <c r="H9" s="15"/>
      <c r="K9" s="139"/>
      <c r="L9" s="139"/>
      <c r="M9" s="138"/>
      <c r="N9" s="138"/>
      <c r="O9" s="153"/>
      <c r="P9" s="138"/>
    </row>
    <row r="10" spans="1:18" ht="6" customHeight="1" x14ac:dyDescent="0.3">
      <c r="A10" s="94"/>
      <c r="B10" s="84"/>
      <c r="C10" s="55"/>
      <c r="D10" s="55"/>
      <c r="E10" s="56"/>
      <c r="F10" s="56"/>
      <c r="G10" s="55"/>
      <c r="H10" s="57"/>
      <c r="K10" s="139"/>
      <c r="L10" s="139"/>
      <c r="M10" s="138"/>
      <c r="N10" s="138"/>
      <c r="O10" s="153"/>
      <c r="P10" s="138"/>
    </row>
    <row r="11" spans="1:18" ht="15" customHeight="1" x14ac:dyDescent="0.3">
      <c r="A11" s="95" t="s">
        <v>1</v>
      </c>
      <c r="B11" s="85"/>
      <c r="C11" s="18" t="s">
        <v>2</v>
      </c>
      <c r="D11" s="18"/>
      <c r="E11" s="19" t="s">
        <v>10</v>
      </c>
      <c r="F11" s="20" t="s">
        <v>6</v>
      </c>
      <c r="G11" s="21" t="s">
        <v>7</v>
      </c>
      <c r="H11" s="22" t="s">
        <v>8</v>
      </c>
      <c r="K11" s="139"/>
      <c r="L11" s="139"/>
      <c r="M11" s="138"/>
      <c r="N11" s="138"/>
      <c r="O11" s="153"/>
      <c r="P11" s="138"/>
    </row>
    <row r="12" spans="1:18" ht="15" customHeight="1" thickBot="1" x14ac:dyDescent="0.35">
      <c r="A12" s="102"/>
      <c r="B12" s="86"/>
      <c r="C12" s="23"/>
      <c r="D12" s="23"/>
      <c r="E12" s="24" t="s">
        <v>11</v>
      </c>
      <c r="F12" s="25"/>
      <c r="G12" s="26" t="s">
        <v>9</v>
      </c>
      <c r="H12" s="27" t="s">
        <v>9</v>
      </c>
      <c r="K12" s="139"/>
      <c r="L12" s="139"/>
      <c r="M12" s="138"/>
      <c r="N12" s="138"/>
      <c r="O12" s="153"/>
      <c r="P12" s="138"/>
    </row>
    <row r="13" spans="1:18" s="138" customFormat="1" ht="8.25" customHeight="1" thickTop="1" x14ac:dyDescent="0.3">
      <c r="A13" s="141"/>
      <c r="B13" s="142"/>
      <c r="C13" s="152"/>
      <c r="D13" s="152"/>
      <c r="E13" s="143"/>
      <c r="F13" s="143"/>
      <c r="G13" s="144"/>
      <c r="H13" s="145"/>
      <c r="I13" s="139"/>
      <c r="J13" s="139"/>
      <c r="K13" s="139"/>
      <c r="L13" s="139"/>
      <c r="R13" s="140"/>
    </row>
    <row r="14" spans="1:18" ht="17.25" customHeight="1" x14ac:dyDescent="0.3">
      <c r="A14" s="260"/>
      <c r="B14" s="207"/>
      <c r="C14" s="208" t="s">
        <v>573</v>
      </c>
      <c r="D14" s="208"/>
      <c r="E14" s="383"/>
      <c r="F14" s="383"/>
      <c r="G14" s="384"/>
      <c r="H14" s="385"/>
    </row>
    <row r="15" spans="1:18" ht="8.25" customHeight="1" x14ac:dyDescent="0.3">
      <c r="A15" s="97"/>
      <c r="B15" s="36"/>
      <c r="C15" s="44"/>
      <c r="D15" s="44"/>
      <c r="E15" s="193"/>
      <c r="F15" s="193"/>
      <c r="G15" s="200"/>
      <c r="H15" s="201"/>
      <c r="I15" s="4"/>
      <c r="J15" s="4"/>
      <c r="K15" s="4"/>
      <c r="L15" s="4"/>
      <c r="M15" s="171"/>
    </row>
    <row r="16" spans="1:18" s="138" customFormat="1" ht="27.6" x14ac:dyDescent="0.3">
      <c r="A16" s="141"/>
      <c r="B16" s="142">
        <f>COUNT($B$13:B13)+1</f>
        <v>1</v>
      </c>
      <c r="C16" s="59" t="s">
        <v>231</v>
      </c>
      <c r="D16" s="613"/>
      <c r="E16" s="377"/>
      <c r="F16" s="377"/>
      <c r="G16" s="516"/>
      <c r="H16" s="378"/>
      <c r="I16" s="139"/>
      <c r="J16" s="139"/>
      <c r="K16" s="139"/>
      <c r="L16" s="139"/>
      <c r="O16" s="153"/>
      <c r="R16" s="146"/>
    </row>
    <row r="17" spans="1:18" s="138" customFormat="1" ht="280.8" customHeight="1" x14ac:dyDescent="0.3">
      <c r="A17" s="141"/>
      <c r="B17" s="142"/>
      <c r="C17" s="54" t="s">
        <v>232</v>
      </c>
      <c r="D17" s="545"/>
      <c r="E17" s="377"/>
      <c r="F17" s="377"/>
      <c r="G17" s="516"/>
      <c r="H17" s="378"/>
      <c r="I17" s="139"/>
      <c r="J17" s="139"/>
      <c r="K17" s="139"/>
      <c r="L17" s="139"/>
      <c r="Q17" s="152"/>
      <c r="R17" s="146"/>
    </row>
    <row r="18" spans="1:18" s="138" customFormat="1" ht="320.10000000000002" customHeight="1" x14ac:dyDescent="0.3">
      <c r="A18" s="141"/>
      <c r="B18" s="142"/>
      <c r="C18" s="246" t="s">
        <v>436</v>
      </c>
      <c r="D18" s="614"/>
      <c r="E18" s="377"/>
      <c r="F18" s="377"/>
      <c r="G18" s="516"/>
      <c r="H18" s="378"/>
      <c r="I18" s="139"/>
      <c r="J18" s="139"/>
      <c r="K18" s="139"/>
      <c r="L18" s="139"/>
      <c r="R18" s="146"/>
    </row>
    <row r="19" spans="1:18" s="138" customFormat="1" ht="193.2" x14ac:dyDescent="0.3">
      <c r="A19" s="141"/>
      <c r="B19" s="142"/>
      <c r="C19" s="213" t="s">
        <v>430</v>
      </c>
      <c r="D19" s="614"/>
      <c r="E19" s="377"/>
      <c r="F19" s="377"/>
      <c r="G19" s="516"/>
      <c r="H19" s="378"/>
      <c r="I19" s="139"/>
      <c r="J19" s="139"/>
      <c r="K19" s="139"/>
      <c r="L19" s="139"/>
      <c r="R19" s="146"/>
    </row>
    <row r="20" spans="1:18" s="220" customFormat="1" ht="28.8" x14ac:dyDescent="0.3">
      <c r="A20" s="214"/>
      <c r="B20" s="215"/>
      <c r="C20" s="216" t="s">
        <v>240</v>
      </c>
      <c r="D20" s="615"/>
      <c r="E20" s="217" t="s">
        <v>12</v>
      </c>
      <c r="F20" s="217">
        <v>1</v>
      </c>
      <c r="G20" s="534">
        <f>L20</f>
        <v>0</v>
      </c>
      <c r="H20" s="412">
        <f>G20*F20</f>
        <v>0</v>
      </c>
      <c r="I20" s="218"/>
      <c r="J20" s="218"/>
      <c r="K20" s="219"/>
      <c r="L20" s="218"/>
      <c r="O20" s="220">
        <f>N17*O17</f>
        <v>0</v>
      </c>
    </row>
    <row r="21" spans="1:18" ht="8.25" customHeight="1" x14ac:dyDescent="0.3">
      <c r="A21" s="97"/>
      <c r="B21" s="36"/>
      <c r="C21" s="44"/>
      <c r="D21" s="557"/>
      <c r="E21" s="193"/>
      <c r="F21" s="193"/>
      <c r="G21" s="518"/>
      <c r="H21" s="201"/>
      <c r="I21" s="4"/>
      <c r="J21" s="4"/>
      <c r="K21" s="4"/>
      <c r="L21" s="4"/>
      <c r="M21" s="171"/>
    </row>
    <row r="22" spans="1:18" ht="15.75" x14ac:dyDescent="0.3">
      <c r="A22" s="97"/>
      <c r="B22" s="75">
        <f>COUNT($B$12:B21)+1</f>
        <v>2</v>
      </c>
      <c r="C22" s="51" t="s">
        <v>241</v>
      </c>
      <c r="D22" s="556"/>
      <c r="E22" s="193"/>
      <c r="F22" s="193"/>
      <c r="G22" s="518"/>
      <c r="H22" s="201"/>
      <c r="I22" s="4"/>
      <c r="J22" s="4"/>
      <c r="K22" s="4"/>
      <c r="L22" s="4"/>
      <c r="M22" s="171"/>
      <c r="O22" s="41"/>
    </row>
    <row r="23" spans="1:18" ht="151.80000000000001" x14ac:dyDescent="0.3">
      <c r="A23" s="97"/>
      <c r="B23" s="36"/>
      <c r="C23" s="44" t="s">
        <v>468</v>
      </c>
      <c r="D23" s="557"/>
      <c r="E23" s="193"/>
      <c r="F23" s="193"/>
      <c r="G23" s="518"/>
      <c r="H23" s="201"/>
      <c r="I23" s="4"/>
      <c r="J23" s="4"/>
      <c r="K23" s="4"/>
      <c r="L23" s="4"/>
      <c r="M23" s="134"/>
      <c r="N23" s="41"/>
      <c r="O23" s="35"/>
    </row>
    <row r="24" spans="1:18" ht="27.6" x14ac:dyDescent="0.3">
      <c r="A24" s="97"/>
      <c r="B24" s="36"/>
      <c r="C24" s="44" t="s">
        <v>435</v>
      </c>
      <c r="D24" s="557"/>
      <c r="E24" s="193"/>
      <c r="F24" s="193"/>
      <c r="G24" s="518"/>
      <c r="H24" s="201"/>
      <c r="I24" s="4"/>
      <c r="J24" s="4"/>
      <c r="K24" s="4"/>
      <c r="L24" s="4"/>
      <c r="M24" s="134"/>
      <c r="N24" s="41"/>
      <c r="O24" s="35"/>
    </row>
    <row r="25" spans="1:18" ht="28.8" x14ac:dyDescent="0.3">
      <c r="A25" s="93"/>
      <c r="B25" s="37"/>
      <c r="C25" s="128" t="s">
        <v>434</v>
      </c>
      <c r="D25" s="568"/>
      <c r="E25" s="60" t="s">
        <v>12</v>
      </c>
      <c r="F25" s="60">
        <v>1</v>
      </c>
      <c r="G25" s="535">
        <f>L25</f>
        <v>0</v>
      </c>
      <c r="H25" s="285">
        <f>G25*F25</f>
        <v>0</v>
      </c>
      <c r="I25" s="4"/>
      <c r="J25" s="4"/>
      <c r="K25" s="4"/>
      <c r="L25" s="218"/>
      <c r="M25" s="41"/>
      <c r="N25" s="41"/>
      <c r="O25" s="35"/>
    </row>
    <row r="26" spans="1:18" ht="8.25" customHeight="1" x14ac:dyDescent="0.3">
      <c r="A26" s="97"/>
      <c r="B26" s="36"/>
      <c r="C26" s="44"/>
      <c r="D26" s="557"/>
      <c r="E26" s="193"/>
      <c r="F26" s="193"/>
      <c r="G26" s="518"/>
      <c r="H26" s="201"/>
      <c r="I26" s="4"/>
      <c r="J26" s="4"/>
      <c r="K26" s="4"/>
      <c r="L26" s="4"/>
      <c r="M26" s="171"/>
    </row>
    <row r="27" spans="1:18" ht="15.75" x14ac:dyDescent="0.3">
      <c r="A27" s="97"/>
      <c r="B27" s="75">
        <f>COUNT($B$12:B26)+1</f>
        <v>3</v>
      </c>
      <c r="C27" s="51" t="s">
        <v>233</v>
      </c>
      <c r="D27" s="556"/>
      <c r="E27" s="193"/>
      <c r="F27" s="193"/>
      <c r="G27" s="518"/>
      <c r="H27" s="201"/>
      <c r="I27" s="4"/>
      <c r="J27" s="4"/>
      <c r="K27" s="4"/>
      <c r="L27" s="4"/>
      <c r="M27" s="171"/>
      <c r="O27" s="41"/>
    </row>
    <row r="28" spans="1:18" ht="124.2" x14ac:dyDescent="0.3">
      <c r="A28" s="97"/>
      <c r="B28" s="36"/>
      <c r="C28" s="44" t="s">
        <v>236</v>
      </c>
      <c r="D28" s="557"/>
      <c r="E28" s="193"/>
      <c r="F28" s="193"/>
      <c r="G28" s="518"/>
      <c r="H28" s="201"/>
      <c r="I28" s="4"/>
      <c r="J28" s="4"/>
      <c r="K28" s="4"/>
      <c r="L28" s="4"/>
      <c r="M28" s="134"/>
      <c r="N28" s="41"/>
      <c r="O28" s="35"/>
    </row>
    <row r="29" spans="1:18" ht="15.75" x14ac:dyDescent="0.3">
      <c r="A29" s="97"/>
      <c r="B29" s="36"/>
      <c r="C29" s="52" t="s">
        <v>234</v>
      </c>
      <c r="D29" s="580"/>
      <c r="E29" s="61"/>
      <c r="F29" s="61"/>
      <c r="G29" s="518"/>
      <c r="H29" s="201"/>
      <c r="I29" s="4"/>
      <c r="J29" s="4"/>
      <c r="K29" s="4"/>
      <c r="L29" s="218"/>
      <c r="M29" s="134"/>
      <c r="N29" s="41"/>
      <c r="O29" s="35"/>
    </row>
    <row r="30" spans="1:18" x14ac:dyDescent="0.3">
      <c r="A30" s="93"/>
      <c r="B30" s="37"/>
      <c r="C30" s="128" t="s">
        <v>235</v>
      </c>
      <c r="D30" s="568"/>
      <c r="E30" s="60" t="s">
        <v>18</v>
      </c>
      <c r="F30" s="60">
        <v>24</v>
      </c>
      <c r="G30" s="535">
        <f>L30</f>
        <v>0</v>
      </c>
      <c r="H30" s="285">
        <f>G30*F30</f>
        <v>0</v>
      </c>
      <c r="I30" s="4"/>
      <c r="J30" s="4"/>
      <c r="K30" s="4"/>
      <c r="L30" s="218"/>
      <c r="M30" s="41"/>
      <c r="N30" s="41"/>
      <c r="O30" s="35"/>
    </row>
    <row r="31" spans="1:18" ht="8.25" customHeight="1" x14ac:dyDescent="0.3">
      <c r="A31" s="97"/>
      <c r="B31" s="36"/>
      <c r="C31" s="44"/>
      <c r="D31" s="557"/>
      <c r="E31" s="193"/>
      <c r="F31" s="193"/>
      <c r="G31" s="518"/>
      <c r="H31" s="201"/>
      <c r="I31" s="4"/>
      <c r="J31" s="4"/>
      <c r="K31" s="4"/>
      <c r="L31" s="4"/>
      <c r="M31" s="171"/>
    </row>
    <row r="32" spans="1:18" ht="41.4" x14ac:dyDescent="0.3">
      <c r="A32" s="97"/>
      <c r="B32" s="75">
        <f>COUNT($B$12:B31)+1</f>
        <v>4</v>
      </c>
      <c r="C32" s="51" t="s">
        <v>237</v>
      </c>
      <c r="D32" s="556"/>
      <c r="E32" s="193"/>
      <c r="F32" s="193"/>
      <c r="G32" s="518"/>
      <c r="H32" s="201"/>
      <c r="I32" s="4"/>
      <c r="J32" s="4"/>
      <c r="K32" s="4"/>
      <c r="L32" s="4"/>
      <c r="M32" s="171"/>
      <c r="O32" s="41"/>
    </row>
    <row r="33" spans="1:18" ht="27.6" x14ac:dyDescent="0.3">
      <c r="A33" s="97"/>
      <c r="B33" s="36"/>
      <c r="C33" s="44" t="s">
        <v>237</v>
      </c>
      <c r="D33" s="557"/>
      <c r="E33" s="193"/>
      <c r="F33" s="193"/>
      <c r="G33" s="518"/>
      <c r="H33" s="201"/>
      <c r="I33" s="4"/>
      <c r="J33" s="4"/>
      <c r="K33" s="4"/>
      <c r="L33" s="4"/>
      <c r="M33" s="134"/>
      <c r="N33" s="41"/>
      <c r="O33" s="35"/>
    </row>
    <row r="34" spans="1:18" x14ac:dyDescent="0.3">
      <c r="A34" s="93"/>
      <c r="B34" s="37"/>
      <c r="C34" s="128" t="s">
        <v>238</v>
      </c>
      <c r="D34" s="568"/>
      <c r="E34" s="60" t="s">
        <v>18</v>
      </c>
      <c r="F34" s="60">
        <v>24</v>
      </c>
      <c r="G34" s="535">
        <f>L34</f>
        <v>0</v>
      </c>
      <c r="H34" s="285">
        <f>G34*F34</f>
        <v>0</v>
      </c>
      <c r="I34" s="4"/>
      <c r="J34" s="4"/>
      <c r="K34" s="4"/>
      <c r="L34" s="218"/>
      <c r="M34" s="41"/>
      <c r="N34" s="41"/>
      <c r="O34" s="35"/>
    </row>
    <row r="35" spans="1:18" ht="8.25" customHeight="1" x14ac:dyDescent="0.3">
      <c r="A35" s="97"/>
      <c r="B35" s="36"/>
      <c r="C35" s="44"/>
      <c r="D35" s="557"/>
      <c r="E35" s="193"/>
      <c r="F35" s="193"/>
      <c r="G35" s="518"/>
      <c r="H35" s="201"/>
      <c r="I35" s="4"/>
      <c r="J35" s="4"/>
      <c r="K35" s="4"/>
      <c r="L35" s="4"/>
      <c r="M35" s="171"/>
    </row>
    <row r="36" spans="1:18" ht="33.6" customHeight="1" x14ac:dyDescent="0.3">
      <c r="A36" s="97"/>
      <c r="B36" s="75">
        <f>COUNT($B$12:B35)+1</f>
        <v>5</v>
      </c>
      <c r="C36" s="51" t="s">
        <v>486</v>
      </c>
      <c r="D36" s="556"/>
      <c r="E36" s="193"/>
      <c r="F36" s="193"/>
      <c r="G36" s="518"/>
      <c r="H36" s="201"/>
      <c r="I36" s="4"/>
      <c r="J36" s="4"/>
      <c r="K36" s="4"/>
      <c r="L36" s="4"/>
      <c r="M36" s="171"/>
      <c r="O36" s="41"/>
    </row>
    <row r="37" spans="1:18" ht="64.2" customHeight="1" x14ac:dyDescent="0.3">
      <c r="A37" s="97"/>
      <c r="B37" s="36"/>
      <c r="C37" s="44" t="s">
        <v>487</v>
      </c>
      <c r="D37" s="557"/>
      <c r="E37" s="193"/>
      <c r="F37" s="193"/>
      <c r="G37" s="518"/>
      <c r="H37" s="201"/>
      <c r="I37" s="4"/>
      <c r="J37" s="4"/>
      <c r="K37" s="4"/>
      <c r="L37" s="4"/>
      <c r="M37" s="134"/>
      <c r="N37" s="41"/>
      <c r="O37" s="35"/>
    </row>
    <row r="38" spans="1:18" ht="14.4" x14ac:dyDescent="0.3">
      <c r="A38" s="93"/>
      <c r="B38" s="37"/>
      <c r="C38" s="128"/>
      <c r="D38" s="568"/>
      <c r="E38" s="60" t="s">
        <v>18</v>
      </c>
      <c r="F38" s="60">
        <v>12</v>
      </c>
      <c r="G38" s="535">
        <f>L38</f>
        <v>0</v>
      </c>
      <c r="H38" s="285">
        <f>G38*F38</f>
        <v>0</v>
      </c>
      <c r="I38" s="4"/>
      <c r="J38" s="4"/>
      <c r="K38" s="4"/>
      <c r="L38" s="218"/>
      <c r="M38" s="41"/>
      <c r="N38" s="41"/>
      <c r="O38" s="35"/>
    </row>
    <row r="39" spans="1:18" s="68" customFormat="1" ht="8.25" customHeight="1" x14ac:dyDescent="0.3">
      <c r="A39" s="183"/>
      <c r="B39" s="181"/>
      <c r="C39" s="188"/>
      <c r="D39" s="616"/>
      <c r="E39" s="413"/>
      <c r="F39" s="413"/>
      <c r="G39" s="536"/>
      <c r="H39" s="245"/>
      <c r="I39" s="173"/>
      <c r="J39" s="173"/>
      <c r="K39" s="173"/>
      <c r="L39" s="173"/>
      <c r="R39" s="189"/>
    </row>
    <row r="40" spans="1:18" s="73" customFormat="1" ht="14.4" x14ac:dyDescent="0.3">
      <c r="A40" s="99"/>
      <c r="B40" s="75">
        <f>COUNT($B$12:B39)+1</f>
        <v>6</v>
      </c>
      <c r="C40" s="51" t="s">
        <v>242</v>
      </c>
      <c r="D40" s="556"/>
      <c r="E40" s="256"/>
      <c r="F40" s="256"/>
      <c r="G40" s="512"/>
      <c r="H40" s="250"/>
      <c r="I40" s="34"/>
      <c r="J40" s="34"/>
      <c r="K40" s="34"/>
      <c r="L40" s="34"/>
      <c r="O40" s="130"/>
    </row>
    <row r="41" spans="1:18" ht="14.4" x14ac:dyDescent="0.3">
      <c r="A41" s="93"/>
      <c r="B41" s="37"/>
      <c r="C41" s="128" t="s">
        <v>243</v>
      </c>
      <c r="D41" s="568"/>
      <c r="E41" s="60" t="s">
        <v>12</v>
      </c>
      <c r="F41" s="60">
        <v>1</v>
      </c>
      <c r="G41" s="535">
        <f>L41</f>
        <v>0</v>
      </c>
      <c r="H41" s="285">
        <f>G41*F41</f>
        <v>0</v>
      </c>
      <c r="I41" s="4"/>
      <c r="J41" s="4"/>
      <c r="K41" s="4"/>
      <c r="L41" s="218"/>
      <c r="M41" s="41"/>
      <c r="N41" s="41"/>
      <c r="O41" s="35"/>
    </row>
    <row r="42" spans="1:18" s="73" customFormat="1" ht="8.25" customHeight="1" x14ac:dyDescent="0.3">
      <c r="A42" s="99"/>
      <c r="B42" s="75"/>
      <c r="C42" s="77"/>
      <c r="D42" s="551"/>
      <c r="E42" s="256"/>
      <c r="F42" s="256"/>
      <c r="G42" s="512"/>
      <c r="H42" s="250"/>
      <c r="I42" s="34"/>
      <c r="J42" s="34"/>
      <c r="K42" s="34"/>
      <c r="L42" s="34"/>
      <c r="M42" s="135"/>
      <c r="R42" s="125"/>
    </row>
    <row r="43" spans="1:18" s="73" customFormat="1" ht="15" customHeight="1" x14ac:dyDescent="0.3">
      <c r="A43" s="99"/>
      <c r="B43" s="75">
        <f>COUNT($B$12:B42)+1</f>
        <v>7</v>
      </c>
      <c r="C43" s="51" t="s">
        <v>68</v>
      </c>
      <c r="D43" s="556"/>
      <c r="E43" s="256"/>
      <c r="F43" s="256"/>
      <c r="G43" s="512"/>
      <c r="H43" s="250"/>
      <c r="I43" s="34"/>
      <c r="J43" s="34"/>
      <c r="K43" s="34"/>
      <c r="L43" s="34"/>
      <c r="M43" s="135"/>
      <c r="O43" s="130"/>
    </row>
    <row r="44" spans="1:18" s="73" customFormat="1" ht="61.5" customHeight="1" x14ac:dyDescent="0.3">
      <c r="A44" s="98"/>
      <c r="B44" s="71"/>
      <c r="C44" s="45" t="s">
        <v>245</v>
      </c>
      <c r="D44" s="558"/>
      <c r="E44" s="65" t="s">
        <v>13</v>
      </c>
      <c r="F44" s="65">
        <v>1</v>
      </c>
      <c r="G44" s="513">
        <f>L44</f>
        <v>0</v>
      </c>
      <c r="H44" s="254">
        <f>G44*F44</f>
        <v>0</v>
      </c>
      <c r="I44" s="34"/>
      <c r="J44" s="34"/>
      <c r="K44" s="34"/>
      <c r="L44" s="218"/>
      <c r="M44" s="130"/>
      <c r="N44" s="130"/>
      <c r="O44" s="35"/>
    </row>
    <row r="45" spans="1:18" ht="8.25" customHeight="1" x14ac:dyDescent="0.3">
      <c r="A45" s="97"/>
      <c r="B45" s="36"/>
      <c r="C45" s="42"/>
      <c r="D45" s="555"/>
      <c r="E45" s="193"/>
      <c r="F45" s="193"/>
      <c r="G45" s="518"/>
      <c r="H45" s="201"/>
      <c r="I45" s="4"/>
      <c r="J45" s="4"/>
      <c r="K45" s="4"/>
      <c r="L45" s="4"/>
      <c r="M45" s="135"/>
      <c r="R45"/>
    </row>
    <row r="46" spans="1:18" s="73" customFormat="1" ht="27.6" x14ac:dyDescent="0.3">
      <c r="A46" s="99"/>
      <c r="B46" s="75">
        <f>COUNT($B$12:B45)+1</f>
        <v>8</v>
      </c>
      <c r="C46" s="51" t="s">
        <v>70</v>
      </c>
      <c r="D46" s="556"/>
      <c r="E46" s="256"/>
      <c r="F46" s="256"/>
      <c r="G46" s="512"/>
      <c r="H46" s="250"/>
      <c r="I46" s="34"/>
      <c r="J46" s="34"/>
      <c r="K46" s="34"/>
      <c r="L46" s="34"/>
      <c r="M46" s="135"/>
      <c r="O46" s="130"/>
    </row>
    <row r="47" spans="1:18" s="73" customFormat="1" ht="15" thickBot="1" x14ac:dyDescent="0.35">
      <c r="A47" s="433"/>
      <c r="B47" s="434"/>
      <c r="C47" s="435"/>
      <c r="D47" s="617"/>
      <c r="E47" s="436" t="s">
        <v>71</v>
      </c>
      <c r="F47" s="436">
        <v>3</v>
      </c>
      <c r="G47" s="519"/>
      <c r="H47" s="381">
        <f>SUM(H17:H46)*3%</f>
        <v>0</v>
      </c>
      <c r="I47" s="34"/>
      <c r="J47" s="34"/>
      <c r="K47" s="34"/>
      <c r="L47" s="218"/>
      <c r="M47" s="130"/>
      <c r="N47" s="130"/>
      <c r="O47" s="35"/>
    </row>
    <row r="48" spans="1:18" ht="15" thickTop="1" x14ac:dyDescent="0.3">
      <c r="A48" s="112"/>
      <c r="B48" s="113"/>
      <c r="C48" s="114"/>
      <c r="D48" s="563"/>
      <c r="E48" s="371"/>
      <c r="F48" s="371"/>
      <c r="G48" s="537" t="s">
        <v>404</v>
      </c>
      <c r="H48" s="372">
        <f>SUM(H16:H47)</f>
        <v>0</v>
      </c>
      <c r="I48" s="4"/>
      <c r="J48" s="4"/>
      <c r="K48" s="4"/>
    </row>
    <row r="49" spans="1:15" ht="14.4" x14ac:dyDescent="0.3">
      <c r="C49" s="30"/>
      <c r="D49" s="564"/>
      <c r="E49" s="382"/>
      <c r="F49" s="382"/>
      <c r="G49" s="538"/>
      <c r="H49" s="202"/>
      <c r="I49" s="4"/>
      <c r="J49" s="4"/>
      <c r="K49" s="4"/>
    </row>
    <row r="50" spans="1:15" ht="17.25" customHeight="1" x14ac:dyDescent="0.3">
      <c r="A50" s="260"/>
      <c r="B50" s="207"/>
      <c r="C50" s="208" t="s">
        <v>246</v>
      </c>
      <c r="D50" s="600"/>
      <c r="E50" s="383"/>
      <c r="F50" s="383"/>
      <c r="G50" s="526"/>
      <c r="H50" s="385"/>
    </row>
    <row r="51" spans="1:15" ht="8.25" customHeight="1" x14ac:dyDescent="0.3">
      <c r="A51" s="97"/>
      <c r="B51" s="36"/>
      <c r="C51" s="44"/>
      <c r="D51" s="557"/>
      <c r="E51" s="193"/>
      <c r="F51" s="193"/>
      <c r="G51" s="518"/>
      <c r="H51" s="201"/>
      <c r="I51" s="4"/>
      <c r="J51" s="4"/>
      <c r="K51" s="4"/>
      <c r="L51" s="4"/>
      <c r="M51" s="171"/>
    </row>
    <row r="52" spans="1:15" s="73" customFormat="1" ht="14.4" x14ac:dyDescent="0.3">
      <c r="A52" s="99"/>
      <c r="B52" s="75">
        <f>COUNT($B$12:B51)+1</f>
        <v>9</v>
      </c>
      <c r="C52" s="51" t="s">
        <v>239</v>
      </c>
      <c r="D52" s="556"/>
      <c r="E52" s="256"/>
      <c r="F52" s="256"/>
      <c r="G52" s="512"/>
      <c r="H52" s="250"/>
      <c r="I52" s="34"/>
      <c r="J52" s="34"/>
      <c r="K52" s="34"/>
      <c r="L52" s="34"/>
      <c r="O52" s="130"/>
    </row>
    <row r="53" spans="1:15" s="73" customFormat="1" ht="69" x14ac:dyDescent="0.3">
      <c r="A53" s="99"/>
      <c r="B53" s="75"/>
      <c r="C53" s="44" t="s">
        <v>437</v>
      </c>
      <c r="D53" s="557"/>
      <c r="E53" s="256"/>
      <c r="F53" s="256"/>
      <c r="G53" s="512"/>
      <c r="H53" s="250"/>
      <c r="I53" s="222"/>
      <c r="J53" s="34"/>
      <c r="K53" s="34"/>
      <c r="L53" s="34"/>
      <c r="M53" s="130"/>
      <c r="N53" s="130"/>
      <c r="O53" s="35"/>
    </row>
    <row r="54" spans="1:15" s="73" customFormat="1" ht="58.95" customHeight="1" x14ac:dyDescent="0.3">
      <c r="A54" s="99"/>
      <c r="B54" s="75"/>
      <c r="C54" s="44" t="s">
        <v>438</v>
      </c>
      <c r="D54" s="557"/>
      <c r="E54" s="256"/>
      <c r="F54" s="256"/>
      <c r="G54" s="512"/>
      <c r="H54" s="250"/>
      <c r="I54" s="222"/>
      <c r="J54" s="34"/>
      <c r="K54" s="34"/>
      <c r="L54" s="34"/>
      <c r="M54" s="130"/>
      <c r="N54" s="130"/>
      <c r="O54" s="35"/>
    </row>
    <row r="55" spans="1:15" s="73" customFormat="1" ht="82.8" x14ac:dyDescent="0.3">
      <c r="A55" s="98"/>
      <c r="B55" s="71"/>
      <c r="C55" s="72" t="s">
        <v>247</v>
      </c>
      <c r="D55" s="584"/>
      <c r="E55" s="65" t="s">
        <v>13</v>
      </c>
      <c r="F55" s="65">
        <v>1</v>
      </c>
      <c r="G55" s="513">
        <f>L55</f>
        <v>0</v>
      </c>
      <c r="H55" s="254">
        <f>G55*F55</f>
        <v>0</v>
      </c>
      <c r="I55" s="222"/>
      <c r="J55" s="34"/>
      <c r="K55" s="34"/>
      <c r="L55" s="34"/>
      <c r="M55" s="130"/>
      <c r="N55" s="130"/>
      <c r="O55" s="35"/>
    </row>
    <row r="56" spans="1:15" ht="8.25" customHeight="1" x14ac:dyDescent="0.3">
      <c r="A56" s="97"/>
      <c r="B56" s="36"/>
      <c r="C56" s="44"/>
      <c r="D56" s="557"/>
      <c r="E56" s="193"/>
      <c r="F56" s="193"/>
      <c r="G56" s="518"/>
      <c r="H56" s="201"/>
      <c r="I56" s="4"/>
      <c r="J56" s="4"/>
      <c r="K56" s="4"/>
      <c r="L56" s="4"/>
      <c r="M56" s="171"/>
    </row>
    <row r="57" spans="1:15" s="73" customFormat="1" ht="14.4" x14ac:dyDescent="0.3">
      <c r="A57" s="99"/>
      <c r="B57" s="75">
        <f>COUNT($B$12:B56)+1</f>
        <v>10</v>
      </c>
      <c r="C57" s="51" t="s">
        <v>262</v>
      </c>
      <c r="D57" s="556"/>
      <c r="E57" s="256"/>
      <c r="F57" s="256"/>
      <c r="G57" s="512"/>
      <c r="H57" s="250"/>
      <c r="I57" s="34"/>
      <c r="J57" s="34"/>
      <c r="K57" s="34"/>
      <c r="L57" s="34"/>
      <c r="O57" s="130"/>
    </row>
    <row r="58" spans="1:15" s="73" customFormat="1" ht="55.2" x14ac:dyDescent="0.3">
      <c r="A58" s="99"/>
      <c r="B58" s="75"/>
      <c r="C58" s="44" t="s">
        <v>314</v>
      </c>
      <c r="D58" s="557"/>
      <c r="E58" s="256"/>
      <c r="F58" s="256"/>
      <c r="G58" s="512"/>
      <c r="H58" s="250"/>
      <c r="I58" s="222"/>
      <c r="J58" s="34"/>
      <c r="K58" s="34"/>
      <c r="L58" s="34"/>
      <c r="M58" s="130"/>
      <c r="N58" s="130"/>
      <c r="O58" s="35"/>
    </row>
    <row r="59" spans="1:15" s="73" customFormat="1" ht="27.6" x14ac:dyDescent="0.3">
      <c r="A59" s="99"/>
      <c r="B59" s="75"/>
      <c r="C59" s="44" t="s">
        <v>263</v>
      </c>
      <c r="D59" s="557"/>
      <c r="E59" s="256"/>
      <c r="F59" s="256"/>
      <c r="G59" s="512"/>
      <c r="H59" s="250"/>
      <c r="I59" s="222"/>
      <c r="J59" s="34"/>
      <c r="K59" s="34"/>
      <c r="L59" s="34"/>
      <c r="M59" s="130"/>
      <c r="N59" s="130"/>
      <c r="O59" s="35"/>
    </row>
    <row r="60" spans="1:15" s="73" customFormat="1" ht="28.8" x14ac:dyDescent="0.3">
      <c r="A60" s="98"/>
      <c r="B60" s="71"/>
      <c r="C60" s="72" t="s">
        <v>264</v>
      </c>
      <c r="D60" s="584"/>
      <c r="E60" s="65" t="s">
        <v>13</v>
      </c>
      <c r="F60" s="65">
        <v>1</v>
      </c>
      <c r="G60" s="513">
        <f>L60</f>
        <v>0</v>
      </c>
      <c r="H60" s="254">
        <f>G60*F60</f>
        <v>0</v>
      </c>
      <c r="I60" s="222"/>
      <c r="J60" s="34"/>
      <c r="K60" s="34"/>
      <c r="L60" s="34"/>
      <c r="M60" s="130"/>
      <c r="N60" s="130"/>
      <c r="O60" s="35"/>
    </row>
    <row r="61" spans="1:15" s="73" customFormat="1" ht="8.25" customHeight="1" x14ac:dyDescent="0.3">
      <c r="A61" s="99"/>
      <c r="B61" s="75"/>
      <c r="C61" s="44"/>
      <c r="D61" s="557"/>
      <c r="E61" s="256"/>
      <c r="F61" s="256"/>
      <c r="G61" s="512"/>
      <c r="H61" s="250"/>
      <c r="I61" s="34"/>
      <c r="J61" s="34"/>
      <c r="K61" s="34"/>
      <c r="L61" s="34"/>
      <c r="M61" s="171"/>
    </row>
    <row r="62" spans="1:15" s="73" customFormat="1" x14ac:dyDescent="0.3">
      <c r="A62" s="99"/>
      <c r="B62" s="75">
        <f>COUNT($B$12:B61)+1</f>
        <v>11</v>
      </c>
      <c r="C62" s="51" t="s">
        <v>258</v>
      </c>
      <c r="D62" s="556"/>
      <c r="E62" s="256"/>
      <c r="F62" s="256"/>
      <c r="G62" s="512"/>
      <c r="H62" s="250"/>
      <c r="I62" s="34"/>
      <c r="J62" s="34"/>
      <c r="K62" s="34"/>
      <c r="L62" s="34"/>
      <c r="O62" s="130"/>
    </row>
    <row r="63" spans="1:15" s="73" customFormat="1" ht="96.6" x14ac:dyDescent="0.3">
      <c r="A63" s="99"/>
      <c r="B63" s="75"/>
      <c r="C63" s="44" t="s">
        <v>443</v>
      </c>
      <c r="D63" s="557"/>
      <c r="E63" s="256"/>
      <c r="F63" s="256"/>
      <c r="G63" s="512"/>
      <c r="H63" s="250"/>
      <c r="I63" s="255"/>
      <c r="J63" s="34"/>
      <c r="K63" s="34"/>
      <c r="L63" s="34"/>
      <c r="M63" s="130"/>
      <c r="N63" s="130"/>
      <c r="O63" s="35"/>
    </row>
    <row r="64" spans="1:15" s="73" customFormat="1" ht="43.2" x14ac:dyDescent="0.3">
      <c r="A64" s="99"/>
      <c r="B64" s="75"/>
      <c r="C64" s="44" t="s">
        <v>471</v>
      </c>
      <c r="D64" s="557"/>
      <c r="E64" s="256"/>
      <c r="F64" s="256"/>
      <c r="G64" s="512"/>
      <c r="H64" s="250"/>
      <c r="I64" s="255"/>
      <c r="J64" s="34"/>
      <c r="K64" s="34"/>
      <c r="L64" s="34"/>
      <c r="M64" s="130"/>
      <c r="N64" s="130"/>
      <c r="O64" s="35"/>
    </row>
    <row r="65" spans="1:15" s="73" customFormat="1" ht="14.4" x14ac:dyDescent="0.3">
      <c r="A65" s="98"/>
      <c r="B65" s="71"/>
      <c r="C65" s="72" t="s">
        <v>470</v>
      </c>
      <c r="D65" s="584"/>
      <c r="E65" s="65" t="s">
        <v>13</v>
      </c>
      <c r="F65" s="65">
        <v>1</v>
      </c>
      <c r="G65" s="513">
        <f>L65</f>
        <v>0</v>
      </c>
      <c r="H65" s="254">
        <f>G65*F65</f>
        <v>0</v>
      </c>
      <c r="I65" s="255"/>
      <c r="J65" s="34"/>
      <c r="K65" s="34"/>
      <c r="L65" s="34"/>
      <c r="M65" s="130"/>
      <c r="N65" s="130"/>
      <c r="O65" s="35"/>
    </row>
    <row r="66" spans="1:15" s="73" customFormat="1" ht="8.25" customHeight="1" x14ac:dyDescent="0.3">
      <c r="A66" s="99"/>
      <c r="B66" s="75"/>
      <c r="C66" s="44"/>
      <c r="D66" s="557"/>
      <c r="E66" s="256"/>
      <c r="F66" s="256"/>
      <c r="G66" s="512"/>
      <c r="H66" s="250"/>
      <c r="I66" s="34"/>
      <c r="J66" s="34"/>
      <c r="K66" s="34"/>
      <c r="L66" s="34"/>
      <c r="M66" s="171"/>
    </row>
    <row r="67" spans="1:15" s="73" customFormat="1" x14ac:dyDescent="0.3">
      <c r="A67" s="99"/>
      <c r="B67" s="75">
        <f>COUNT($B$12:B66)+1</f>
        <v>12</v>
      </c>
      <c r="C67" s="51" t="s">
        <v>259</v>
      </c>
      <c r="D67" s="556"/>
      <c r="E67" s="256"/>
      <c r="F67" s="256"/>
      <c r="G67" s="512"/>
      <c r="H67" s="250"/>
      <c r="I67" s="34"/>
      <c r="J67" s="34"/>
      <c r="K67" s="34"/>
      <c r="L67" s="34"/>
      <c r="O67" s="130"/>
    </row>
    <row r="68" spans="1:15" s="73" customFormat="1" ht="69" x14ac:dyDescent="0.3">
      <c r="A68" s="99"/>
      <c r="B68" s="75"/>
      <c r="C68" s="44" t="s">
        <v>472</v>
      </c>
      <c r="D68" s="557"/>
      <c r="E68" s="256"/>
      <c r="F68" s="256"/>
      <c r="G68" s="512"/>
      <c r="H68" s="250"/>
      <c r="I68" s="255"/>
      <c r="J68" s="34"/>
      <c r="K68" s="34"/>
      <c r="L68" s="34"/>
      <c r="M68" s="130"/>
      <c r="N68" s="130"/>
      <c r="O68" s="35"/>
    </row>
    <row r="69" spans="1:15" s="73" customFormat="1" ht="14.4" x14ac:dyDescent="0.3">
      <c r="A69" s="98"/>
      <c r="B69" s="71"/>
      <c r="C69" s="72" t="s">
        <v>260</v>
      </c>
      <c r="D69" s="584"/>
      <c r="E69" s="65" t="s">
        <v>13</v>
      </c>
      <c r="F69" s="65">
        <v>1</v>
      </c>
      <c r="G69" s="513">
        <f>L69</f>
        <v>0</v>
      </c>
      <c r="H69" s="254">
        <f>G69*F69</f>
        <v>0</v>
      </c>
      <c r="I69" s="255"/>
      <c r="J69" s="34"/>
      <c r="K69" s="34"/>
      <c r="L69" s="34"/>
      <c r="M69" s="130"/>
      <c r="N69" s="130"/>
      <c r="O69" s="35"/>
    </row>
    <row r="70" spans="1:15" s="68" customFormat="1" ht="8.25" customHeight="1" x14ac:dyDescent="0.3">
      <c r="A70" s="183"/>
      <c r="B70" s="181"/>
      <c r="C70" s="242"/>
      <c r="D70" s="618"/>
      <c r="E70" s="413"/>
      <c r="F70" s="413"/>
      <c r="G70" s="536"/>
      <c r="H70" s="245"/>
      <c r="I70" s="173"/>
      <c r="J70" s="173"/>
      <c r="K70" s="173"/>
      <c r="L70" s="173"/>
      <c r="M70" s="243"/>
    </row>
    <row r="71" spans="1:15" s="73" customFormat="1" x14ac:dyDescent="0.3">
      <c r="A71" s="99"/>
      <c r="B71" s="75">
        <f>COUNT($B$12:B70)+1</f>
        <v>13</v>
      </c>
      <c r="C71" s="51" t="s">
        <v>176</v>
      </c>
      <c r="D71" s="556"/>
      <c r="E71" s="256"/>
      <c r="F71" s="256"/>
      <c r="G71" s="512"/>
      <c r="H71" s="250"/>
      <c r="I71" s="34"/>
      <c r="J71" s="34"/>
      <c r="K71" s="34"/>
      <c r="L71" s="34"/>
      <c r="O71" s="130"/>
    </row>
    <row r="72" spans="1:15" s="73" customFormat="1" ht="110.4" x14ac:dyDescent="0.3">
      <c r="A72" s="99"/>
      <c r="B72" s="75"/>
      <c r="C72" s="44" t="s">
        <v>513</v>
      </c>
      <c r="D72" s="557"/>
      <c r="E72" s="256"/>
      <c r="F72" s="256"/>
      <c r="G72" s="512"/>
      <c r="H72" s="250"/>
      <c r="I72" s="255"/>
      <c r="J72" s="34"/>
      <c r="K72" s="34"/>
      <c r="L72" s="34"/>
      <c r="M72" s="130"/>
      <c r="N72" s="130"/>
      <c r="O72" s="35"/>
    </row>
    <row r="73" spans="1:15" s="73" customFormat="1" ht="14.4" x14ac:dyDescent="0.3">
      <c r="A73" s="98"/>
      <c r="B73" s="71"/>
      <c r="C73" s="72" t="s">
        <v>512</v>
      </c>
      <c r="D73" s="584"/>
      <c r="E73" s="65" t="s">
        <v>13</v>
      </c>
      <c r="F73" s="65">
        <v>1</v>
      </c>
      <c r="G73" s="513">
        <f>L73</f>
        <v>0</v>
      </c>
      <c r="H73" s="254">
        <f>G73*F73</f>
        <v>0</v>
      </c>
      <c r="I73" s="255"/>
      <c r="J73" s="34"/>
      <c r="K73" s="34"/>
      <c r="L73" s="34"/>
      <c r="M73" s="130"/>
      <c r="N73" s="130"/>
      <c r="O73" s="35"/>
    </row>
    <row r="74" spans="1:15" s="73" customFormat="1" ht="8.25" customHeight="1" x14ac:dyDescent="0.3">
      <c r="A74" s="99"/>
      <c r="B74" s="75"/>
      <c r="C74" s="223"/>
      <c r="D74" s="569"/>
      <c r="E74" s="256"/>
      <c r="F74" s="256"/>
      <c r="G74" s="512"/>
      <c r="H74" s="250"/>
      <c r="I74" s="34"/>
      <c r="J74" s="34"/>
      <c r="K74" s="34"/>
      <c r="L74" s="34"/>
    </row>
    <row r="75" spans="1:15" s="73" customFormat="1" ht="27.6" x14ac:dyDescent="0.3">
      <c r="A75" s="99"/>
      <c r="B75" s="75">
        <f>COUNT($B$12:B74)+1</f>
        <v>14</v>
      </c>
      <c r="C75" s="51" t="s">
        <v>389</v>
      </c>
      <c r="D75" s="556"/>
      <c r="E75" s="256"/>
      <c r="F75" s="256"/>
      <c r="G75" s="512"/>
      <c r="H75" s="250"/>
      <c r="I75" s="34"/>
      <c r="J75" s="34"/>
      <c r="K75" s="34"/>
      <c r="L75" s="34"/>
      <c r="O75" s="130"/>
    </row>
    <row r="76" spans="1:15" s="73" customFormat="1" ht="69" x14ac:dyDescent="0.3">
      <c r="A76" s="99"/>
      <c r="B76" s="75"/>
      <c r="C76" s="44" t="s">
        <v>249</v>
      </c>
      <c r="D76" s="557"/>
      <c r="E76" s="256"/>
      <c r="F76" s="256"/>
      <c r="G76" s="512"/>
      <c r="H76" s="250"/>
      <c r="I76" s="255"/>
      <c r="J76" s="34"/>
      <c r="K76" s="34"/>
      <c r="L76" s="34"/>
      <c r="M76" s="130"/>
      <c r="N76" s="130"/>
      <c r="O76" s="35"/>
    </row>
    <row r="77" spans="1:15" s="73" customFormat="1" ht="55.2" x14ac:dyDescent="0.3">
      <c r="A77" s="99"/>
      <c r="B77" s="75"/>
      <c r="C77" s="44" t="s">
        <v>400</v>
      </c>
      <c r="D77" s="557"/>
      <c r="E77" s="256"/>
      <c r="F77" s="256"/>
      <c r="G77" s="512"/>
      <c r="H77" s="250"/>
      <c r="I77" s="255"/>
      <c r="J77" s="34"/>
      <c r="K77" s="34"/>
      <c r="L77" s="34"/>
      <c r="M77" s="130"/>
      <c r="N77" s="130"/>
      <c r="O77" s="35"/>
    </row>
    <row r="78" spans="1:15" s="73" customFormat="1" ht="14.4" x14ac:dyDescent="0.3">
      <c r="A78" s="98"/>
      <c r="B78" s="71"/>
      <c r="C78" s="72" t="s">
        <v>248</v>
      </c>
      <c r="D78" s="584"/>
      <c r="E78" s="65" t="s">
        <v>13</v>
      </c>
      <c r="F78" s="65">
        <v>2</v>
      </c>
      <c r="G78" s="513">
        <f>L78</f>
        <v>0</v>
      </c>
      <c r="H78" s="254">
        <f>G78*F78</f>
        <v>0</v>
      </c>
      <c r="I78" s="255"/>
      <c r="J78" s="34"/>
      <c r="K78" s="34"/>
      <c r="L78" s="34"/>
      <c r="M78" s="130"/>
      <c r="N78" s="130"/>
      <c r="O78" s="35"/>
    </row>
    <row r="79" spans="1:15" s="73" customFormat="1" ht="8.25" customHeight="1" x14ac:dyDescent="0.3">
      <c r="A79" s="99"/>
      <c r="B79" s="75"/>
      <c r="C79" s="44"/>
      <c r="D79" s="557"/>
      <c r="E79" s="256"/>
      <c r="F79" s="256"/>
      <c r="G79" s="512"/>
      <c r="H79" s="250"/>
      <c r="I79" s="34"/>
      <c r="J79" s="34"/>
      <c r="K79" s="34"/>
      <c r="L79" s="34"/>
      <c r="M79" s="171"/>
    </row>
    <row r="80" spans="1:15" s="73" customFormat="1" ht="28.8" x14ac:dyDescent="0.3">
      <c r="A80" s="99"/>
      <c r="B80" s="75">
        <f>COUNT($B$12:B79)+1</f>
        <v>15</v>
      </c>
      <c r="C80" s="51" t="s">
        <v>289</v>
      </c>
      <c r="D80" s="556"/>
      <c r="E80" s="256"/>
      <c r="F80" s="256"/>
      <c r="G80" s="512"/>
      <c r="H80" s="250"/>
      <c r="I80" s="34"/>
      <c r="J80" s="34"/>
      <c r="K80" s="34"/>
      <c r="L80" s="34"/>
      <c r="O80" s="130"/>
    </row>
    <row r="81" spans="1:18" s="73" customFormat="1" ht="55.2" x14ac:dyDescent="0.3">
      <c r="A81" s="99"/>
      <c r="B81" s="75"/>
      <c r="C81" s="44" t="s">
        <v>307</v>
      </c>
      <c r="D81" s="557"/>
      <c r="E81" s="256"/>
      <c r="F81" s="256"/>
      <c r="G81" s="512"/>
      <c r="H81" s="250"/>
      <c r="I81" s="255"/>
      <c r="J81" s="34"/>
      <c r="K81" s="34"/>
      <c r="L81" s="34"/>
      <c r="M81" s="130"/>
      <c r="N81" s="130"/>
      <c r="O81" s="35"/>
    </row>
    <row r="82" spans="1:18" s="73" customFormat="1" ht="14.4" x14ac:dyDescent="0.3">
      <c r="A82" s="99"/>
      <c r="B82" s="75"/>
      <c r="C82" s="52" t="s">
        <v>261</v>
      </c>
      <c r="D82" s="580"/>
      <c r="E82" s="256"/>
      <c r="F82" s="256"/>
      <c r="G82" s="512"/>
      <c r="H82" s="250"/>
      <c r="I82" s="255"/>
      <c r="J82" s="34"/>
      <c r="K82" s="34"/>
      <c r="L82" s="34"/>
      <c r="M82" s="130"/>
      <c r="N82" s="130"/>
      <c r="O82" s="35"/>
    </row>
    <row r="83" spans="1:18" s="73" customFormat="1" ht="14.4" x14ac:dyDescent="0.3">
      <c r="A83" s="99"/>
      <c r="B83" s="75"/>
      <c r="C83" s="52" t="s">
        <v>265</v>
      </c>
      <c r="D83" s="580"/>
      <c r="E83" s="256" t="s">
        <v>13</v>
      </c>
      <c r="F83" s="256">
        <v>8</v>
      </c>
      <c r="G83" s="512">
        <f>L83</f>
        <v>0</v>
      </c>
      <c r="H83" s="250">
        <f>F83*G83</f>
        <v>0</v>
      </c>
      <c r="I83" s="255"/>
      <c r="J83" s="34"/>
      <c r="K83" s="34"/>
      <c r="L83" s="34"/>
      <c r="M83" s="130"/>
      <c r="N83" s="130"/>
      <c r="O83" s="35"/>
    </row>
    <row r="84" spans="1:18" s="73" customFormat="1" ht="14.4" x14ac:dyDescent="0.3">
      <c r="A84" s="98"/>
      <c r="B84" s="71"/>
      <c r="C84" s="72" t="s">
        <v>266</v>
      </c>
      <c r="D84" s="584"/>
      <c r="E84" s="65" t="s">
        <v>13</v>
      </c>
      <c r="F84" s="65">
        <v>8</v>
      </c>
      <c r="G84" s="513">
        <f>L84</f>
        <v>0</v>
      </c>
      <c r="H84" s="254">
        <f>G84*F84</f>
        <v>0</v>
      </c>
      <c r="I84" s="255"/>
      <c r="J84" s="34"/>
      <c r="K84" s="34"/>
      <c r="L84" s="34"/>
      <c r="M84" s="130"/>
      <c r="N84" s="130"/>
      <c r="O84" s="35"/>
    </row>
    <row r="85" spans="1:18" ht="8.25" customHeight="1" x14ac:dyDescent="0.3">
      <c r="A85" s="97"/>
      <c r="B85" s="36"/>
      <c r="C85" s="8"/>
      <c r="D85" s="570"/>
      <c r="E85" s="193"/>
      <c r="F85" s="256"/>
      <c r="G85" s="518"/>
      <c r="H85" s="201"/>
      <c r="I85" s="4"/>
      <c r="J85" s="4"/>
      <c r="K85" s="4"/>
      <c r="L85" s="4"/>
    </row>
    <row r="86" spans="1:18" ht="15.75" x14ac:dyDescent="0.3">
      <c r="A86" s="97"/>
      <c r="B86" s="36">
        <f>COUNT($B$13:B85)+1</f>
        <v>16</v>
      </c>
      <c r="C86" s="48" t="s">
        <v>255</v>
      </c>
      <c r="D86" s="544"/>
      <c r="E86" s="193"/>
      <c r="F86" s="193"/>
      <c r="G86" s="518"/>
      <c r="H86" s="201"/>
      <c r="I86" s="4"/>
      <c r="J86" s="4"/>
      <c r="K86" s="4"/>
      <c r="L86" s="4"/>
      <c r="O86" s="58"/>
      <c r="R86" s="39"/>
    </row>
    <row r="87" spans="1:18" ht="151.80000000000001" x14ac:dyDescent="0.3">
      <c r="A87" s="97"/>
      <c r="B87" s="36"/>
      <c r="C87" s="50" t="s">
        <v>454</v>
      </c>
      <c r="D87" s="545"/>
      <c r="E87" s="193"/>
      <c r="F87" s="193"/>
      <c r="G87" s="518"/>
      <c r="H87" s="201"/>
      <c r="I87" s="4"/>
      <c r="J87" s="4"/>
      <c r="K87" s="4"/>
      <c r="L87" s="4"/>
      <c r="R87" s="39"/>
    </row>
    <row r="88" spans="1:18" ht="15" x14ac:dyDescent="0.3">
      <c r="A88" s="97"/>
      <c r="B88" s="36"/>
      <c r="C88" s="54" t="s">
        <v>291</v>
      </c>
      <c r="D88" s="545"/>
      <c r="E88" s="193"/>
      <c r="F88" s="193"/>
      <c r="G88" s="518"/>
      <c r="H88" s="201"/>
      <c r="I88" s="4"/>
      <c r="J88" s="4"/>
      <c r="K88" s="4"/>
      <c r="L88" s="4"/>
      <c r="R88" s="39"/>
    </row>
    <row r="89" spans="1:18" s="73" customFormat="1" ht="14.4" x14ac:dyDescent="0.3">
      <c r="A89" s="98"/>
      <c r="B89" s="71"/>
      <c r="C89" s="72" t="s">
        <v>293</v>
      </c>
      <c r="D89" s="584"/>
      <c r="E89" s="65" t="s">
        <v>13</v>
      </c>
      <c r="F89" s="65">
        <v>2</v>
      </c>
      <c r="G89" s="513">
        <f>L89</f>
        <v>0</v>
      </c>
      <c r="H89" s="254">
        <f>G89*F89</f>
        <v>0</v>
      </c>
      <c r="I89" s="255"/>
      <c r="J89" s="34"/>
      <c r="K89" s="34"/>
      <c r="L89" s="34"/>
      <c r="M89" s="130"/>
      <c r="N89" s="130"/>
      <c r="O89" s="35"/>
    </row>
    <row r="90" spans="1:18" s="73" customFormat="1" ht="8.25" customHeight="1" x14ac:dyDescent="0.3">
      <c r="A90" s="99"/>
      <c r="B90" s="75"/>
      <c r="C90" s="223"/>
      <c r="D90" s="569"/>
      <c r="E90" s="256"/>
      <c r="F90" s="256"/>
      <c r="G90" s="512"/>
      <c r="H90" s="250"/>
      <c r="I90" s="34"/>
      <c r="J90" s="34"/>
      <c r="K90" s="34"/>
      <c r="L90" s="34"/>
    </row>
    <row r="91" spans="1:18" s="73" customFormat="1" ht="15.75" x14ac:dyDescent="0.3">
      <c r="A91" s="99"/>
      <c r="B91" s="75">
        <f>COUNT($B$13:B90)+1</f>
        <v>17</v>
      </c>
      <c r="C91" s="48" t="s">
        <v>188</v>
      </c>
      <c r="D91" s="544"/>
      <c r="E91" s="256"/>
      <c r="F91" s="256"/>
      <c r="G91" s="512"/>
      <c r="H91" s="250"/>
      <c r="I91" s="34"/>
      <c r="J91" s="34"/>
      <c r="K91" s="34"/>
      <c r="L91" s="34"/>
      <c r="O91" s="129"/>
      <c r="R91" s="78"/>
    </row>
    <row r="92" spans="1:18" s="73" customFormat="1" ht="41.4" x14ac:dyDescent="0.3">
      <c r="A92" s="99"/>
      <c r="B92" s="75"/>
      <c r="C92" s="50" t="s">
        <v>256</v>
      </c>
      <c r="D92" s="550"/>
      <c r="E92" s="256"/>
      <c r="F92" s="256"/>
      <c r="G92" s="512"/>
      <c r="H92" s="250"/>
      <c r="I92" s="34"/>
      <c r="J92" s="34"/>
      <c r="K92" s="34"/>
      <c r="L92" s="34"/>
      <c r="R92" s="78"/>
    </row>
    <row r="93" spans="1:18" s="73" customFormat="1" ht="14.4" x14ac:dyDescent="0.3">
      <c r="A93" s="98"/>
      <c r="B93" s="71"/>
      <c r="C93" s="205" t="s">
        <v>250</v>
      </c>
      <c r="D93" s="552"/>
      <c r="E93" s="65" t="s">
        <v>12</v>
      </c>
      <c r="F93" s="65">
        <v>18</v>
      </c>
      <c r="G93" s="513">
        <f>L93</f>
        <v>0</v>
      </c>
      <c r="H93" s="254">
        <f>G93*F93</f>
        <v>0</v>
      </c>
      <c r="I93" s="34"/>
      <c r="J93" s="34"/>
      <c r="K93" s="34"/>
      <c r="L93" s="34"/>
    </row>
    <row r="94" spans="1:18" ht="8.25" customHeight="1" x14ac:dyDescent="0.3">
      <c r="A94" s="97"/>
      <c r="B94" s="36"/>
      <c r="C94" s="8"/>
      <c r="D94" s="570"/>
      <c r="E94" s="193"/>
      <c r="F94" s="256"/>
      <c r="G94" s="518"/>
      <c r="H94" s="201"/>
      <c r="I94" s="4"/>
      <c r="J94" s="4"/>
      <c r="K94" s="4"/>
      <c r="L94" s="4"/>
    </row>
    <row r="95" spans="1:18" ht="15.75" x14ac:dyDescent="0.3">
      <c r="A95" s="97"/>
      <c r="B95" s="75">
        <f>COUNT($B$12:B94)+1</f>
        <v>18</v>
      </c>
      <c r="C95" s="48" t="s">
        <v>251</v>
      </c>
      <c r="D95" s="544"/>
      <c r="E95" s="193"/>
      <c r="F95" s="193"/>
      <c r="G95" s="518"/>
      <c r="H95" s="201"/>
      <c r="I95" s="4"/>
      <c r="J95" s="4"/>
      <c r="K95" s="4"/>
      <c r="L95" s="4"/>
      <c r="O95" s="58"/>
      <c r="R95" s="39"/>
    </row>
    <row r="96" spans="1:18" ht="41.4" x14ac:dyDescent="0.3">
      <c r="A96" s="97"/>
      <c r="B96" s="36"/>
      <c r="C96" s="54" t="s">
        <v>254</v>
      </c>
      <c r="D96" s="545"/>
      <c r="E96" s="193"/>
      <c r="F96" s="193"/>
      <c r="G96" s="518"/>
      <c r="H96" s="201"/>
      <c r="I96" s="4"/>
      <c r="J96" s="4"/>
      <c r="K96" s="4"/>
      <c r="L96" s="4"/>
      <c r="R96" s="39"/>
    </row>
    <row r="97" spans="1:18" ht="14.4" x14ac:dyDescent="0.3">
      <c r="A97" s="93"/>
      <c r="B97" s="37"/>
      <c r="C97" s="40" t="s">
        <v>250</v>
      </c>
      <c r="D97" s="547"/>
      <c r="E97" s="60" t="s">
        <v>12</v>
      </c>
      <c r="F97" s="60">
        <v>8</v>
      </c>
      <c r="G97" s="535">
        <f>L97</f>
        <v>0</v>
      </c>
      <c r="H97" s="285">
        <f>G97*F97</f>
        <v>0</v>
      </c>
      <c r="I97" s="4"/>
      <c r="J97" s="4"/>
      <c r="K97" s="4"/>
      <c r="L97" s="4"/>
    </row>
    <row r="98" spans="1:18" ht="8.25" customHeight="1" x14ac:dyDescent="0.3">
      <c r="A98" s="97"/>
      <c r="B98" s="36"/>
      <c r="C98" s="8"/>
      <c r="D98" s="570"/>
      <c r="E98" s="193"/>
      <c r="F98" s="256"/>
      <c r="G98" s="518"/>
      <c r="H98" s="201"/>
      <c r="I98" s="4"/>
      <c r="J98" s="4"/>
      <c r="K98" s="4"/>
      <c r="L98" s="4"/>
    </row>
    <row r="99" spans="1:18" ht="15.75" x14ac:dyDescent="0.3">
      <c r="A99" s="97"/>
      <c r="B99" s="36">
        <f>COUNT($B$13:B98)+1</f>
        <v>19</v>
      </c>
      <c r="C99" s="48" t="s">
        <v>252</v>
      </c>
      <c r="D99" s="544"/>
      <c r="E99" s="193"/>
      <c r="F99" s="193"/>
      <c r="G99" s="518"/>
      <c r="H99" s="201"/>
      <c r="I99" s="4"/>
      <c r="J99" s="4"/>
      <c r="K99" s="4"/>
      <c r="L99" s="4"/>
      <c r="O99" s="58"/>
      <c r="R99" s="39"/>
    </row>
    <row r="100" spans="1:18" ht="41.4" x14ac:dyDescent="0.3">
      <c r="A100" s="97"/>
      <c r="B100" s="36"/>
      <c r="C100" s="54" t="s">
        <v>253</v>
      </c>
      <c r="D100" s="545"/>
      <c r="E100" s="193"/>
      <c r="F100" s="193"/>
      <c r="G100" s="518"/>
      <c r="H100" s="201"/>
      <c r="I100" s="4"/>
      <c r="J100" s="4"/>
      <c r="K100" s="4"/>
      <c r="L100" s="4"/>
      <c r="R100" s="39"/>
    </row>
    <row r="101" spans="1:18" ht="14.4" x14ac:dyDescent="0.3">
      <c r="A101" s="93"/>
      <c r="B101" s="37"/>
      <c r="C101" s="40" t="s">
        <v>250</v>
      </c>
      <c r="D101" s="547"/>
      <c r="E101" s="60" t="s">
        <v>12</v>
      </c>
      <c r="F101" s="60">
        <v>1</v>
      </c>
      <c r="G101" s="535">
        <f>L101</f>
        <v>0</v>
      </c>
      <c r="H101" s="285">
        <f>G101*F101</f>
        <v>0</v>
      </c>
      <c r="I101" s="4"/>
      <c r="J101" s="4"/>
      <c r="K101" s="4"/>
      <c r="L101" s="4"/>
    </row>
    <row r="102" spans="1:18" ht="8.25" customHeight="1" x14ac:dyDescent="0.3">
      <c r="A102" s="97"/>
      <c r="B102" s="36"/>
      <c r="C102" s="8"/>
      <c r="D102" s="570"/>
      <c r="E102" s="193"/>
      <c r="F102" s="256"/>
      <c r="G102" s="518"/>
      <c r="H102" s="201"/>
      <c r="I102" s="4"/>
      <c r="J102" s="4"/>
      <c r="K102" s="4"/>
      <c r="L102" s="4"/>
    </row>
    <row r="103" spans="1:18" ht="15.6" x14ac:dyDescent="0.3">
      <c r="A103" s="97"/>
      <c r="B103" s="36">
        <f>COUNT($B$13:B102)+1</f>
        <v>20</v>
      </c>
      <c r="C103" s="48" t="s">
        <v>257</v>
      </c>
      <c r="D103" s="544"/>
      <c r="E103" s="193"/>
      <c r="F103" s="193"/>
      <c r="G103" s="518"/>
      <c r="H103" s="201"/>
      <c r="I103" s="4"/>
      <c r="J103" s="4"/>
      <c r="K103" s="4"/>
      <c r="L103" s="4"/>
      <c r="O103" s="58"/>
      <c r="R103" s="39"/>
    </row>
    <row r="104" spans="1:18" ht="234.6" x14ac:dyDescent="0.3">
      <c r="A104" s="97"/>
      <c r="B104" s="36"/>
      <c r="C104" s="54" t="s">
        <v>515</v>
      </c>
      <c r="D104" s="545"/>
      <c r="E104" s="193"/>
      <c r="F104" s="193"/>
      <c r="G104" s="518"/>
      <c r="H104" s="201"/>
      <c r="I104" s="4"/>
      <c r="J104" s="4"/>
      <c r="K104" s="4"/>
      <c r="L104" s="4"/>
      <c r="R104" s="39"/>
    </row>
    <row r="105" spans="1:18" s="73" customFormat="1" ht="27.6" x14ac:dyDescent="0.3">
      <c r="A105" s="98"/>
      <c r="B105" s="71"/>
      <c r="C105" s="72" t="s">
        <v>574</v>
      </c>
      <c r="D105" s="584"/>
      <c r="E105" s="65" t="s">
        <v>13</v>
      </c>
      <c r="F105" s="65">
        <v>1</v>
      </c>
      <c r="G105" s="513">
        <f>L105</f>
        <v>0</v>
      </c>
      <c r="H105" s="254">
        <f>G105*F105</f>
        <v>0</v>
      </c>
      <c r="I105" s="255"/>
      <c r="J105" s="34"/>
      <c r="K105" s="34"/>
      <c r="L105" s="34"/>
      <c r="M105" s="130"/>
      <c r="N105" s="130"/>
      <c r="O105" s="35"/>
    </row>
    <row r="106" spans="1:18" s="73" customFormat="1" ht="8.25" customHeight="1" x14ac:dyDescent="0.3">
      <c r="A106" s="99"/>
      <c r="B106" s="75"/>
      <c r="C106" s="223"/>
      <c r="D106" s="569"/>
      <c r="E106" s="256"/>
      <c r="F106" s="256"/>
      <c r="G106" s="512"/>
      <c r="H106" s="250"/>
      <c r="I106" s="34"/>
      <c r="J106" s="34"/>
      <c r="K106" s="34"/>
      <c r="L106" s="34"/>
    </row>
    <row r="107" spans="1:18" s="73" customFormat="1" ht="15.75" x14ac:dyDescent="0.3">
      <c r="A107" s="99"/>
      <c r="B107" s="75">
        <f>COUNT($B$13:B106)+1</f>
        <v>21</v>
      </c>
      <c r="C107" s="48" t="s">
        <v>447</v>
      </c>
      <c r="D107" s="544"/>
      <c r="E107" s="256"/>
      <c r="F107" s="256"/>
      <c r="G107" s="512"/>
      <c r="H107" s="250"/>
      <c r="I107" s="34"/>
      <c r="J107" s="34"/>
      <c r="K107" s="34"/>
      <c r="L107" s="34"/>
      <c r="O107" s="129"/>
      <c r="R107" s="78"/>
    </row>
    <row r="108" spans="1:18" s="73" customFormat="1" ht="74.849999999999994" customHeight="1" x14ac:dyDescent="0.3">
      <c r="A108" s="99"/>
      <c r="B108" s="75"/>
      <c r="C108" s="50" t="s">
        <v>448</v>
      </c>
      <c r="D108" s="550"/>
      <c r="E108" s="256"/>
      <c r="F108" s="256"/>
      <c r="G108" s="512"/>
      <c r="H108" s="250"/>
      <c r="I108" s="34"/>
      <c r="J108" s="34"/>
      <c r="K108" s="34"/>
      <c r="L108" s="34"/>
      <c r="M108" s="452"/>
      <c r="R108" s="78"/>
    </row>
    <row r="109" spans="1:18" s="73" customFormat="1" ht="14.4" x14ac:dyDescent="0.3">
      <c r="A109" s="98"/>
      <c r="B109" s="71"/>
      <c r="C109" s="205" t="s">
        <v>455</v>
      </c>
      <c r="D109" s="552"/>
      <c r="E109" s="65" t="s">
        <v>12</v>
      </c>
      <c r="F109" s="65">
        <v>2</v>
      </c>
      <c r="G109" s="513">
        <f>L109</f>
        <v>0</v>
      </c>
      <c r="H109" s="254">
        <f>G109*F109</f>
        <v>0</v>
      </c>
      <c r="I109" s="34"/>
      <c r="J109" s="34"/>
      <c r="K109" s="34"/>
      <c r="L109" s="34"/>
      <c r="M109" s="453"/>
    </row>
    <row r="110" spans="1:18" ht="8.25" customHeight="1" x14ac:dyDescent="0.3">
      <c r="A110" s="97"/>
      <c r="B110" s="36"/>
      <c r="C110" s="8"/>
      <c r="D110" s="570"/>
      <c r="E110" s="193"/>
      <c r="F110" s="256"/>
      <c r="G110" s="518"/>
      <c r="H110" s="201"/>
      <c r="I110" s="4"/>
      <c r="J110" s="4"/>
      <c r="K110" s="4"/>
      <c r="L110" s="4"/>
      <c r="M110" s="454"/>
    </row>
    <row r="111" spans="1:18" ht="15.6" x14ac:dyDescent="0.3">
      <c r="A111" s="97"/>
      <c r="B111" s="36">
        <f>COUNT($B$13:B110)+1</f>
        <v>22</v>
      </c>
      <c r="C111" s="48" t="s">
        <v>179</v>
      </c>
      <c r="D111" s="544"/>
      <c r="E111" s="193"/>
      <c r="F111" s="193"/>
      <c r="G111" s="518"/>
      <c r="H111" s="201"/>
      <c r="I111" s="4"/>
      <c r="J111" s="4"/>
      <c r="K111" s="4"/>
      <c r="L111" s="4"/>
      <c r="O111" s="58"/>
      <c r="R111" s="39"/>
    </row>
    <row r="112" spans="1:18" ht="27.6" x14ac:dyDescent="0.3">
      <c r="A112" s="97"/>
      <c r="B112" s="36"/>
      <c r="C112" s="54" t="s">
        <v>180</v>
      </c>
      <c r="D112" s="545"/>
      <c r="E112" s="193"/>
      <c r="F112" s="193"/>
      <c r="G112" s="518"/>
      <c r="H112" s="201"/>
      <c r="I112" s="4"/>
      <c r="J112" s="4"/>
      <c r="K112" s="4"/>
      <c r="L112" s="4"/>
      <c r="R112" s="39"/>
    </row>
    <row r="113" spans="1:18" ht="14.4" x14ac:dyDescent="0.3">
      <c r="A113" s="93"/>
      <c r="B113" s="37"/>
      <c r="C113" s="40"/>
      <c r="D113" s="547"/>
      <c r="E113" s="60" t="s">
        <v>12</v>
      </c>
      <c r="F113" s="60">
        <v>6</v>
      </c>
      <c r="G113" s="535">
        <f>L113</f>
        <v>0</v>
      </c>
      <c r="H113" s="285">
        <f>G113*F113</f>
        <v>0</v>
      </c>
      <c r="I113" s="4"/>
      <c r="J113" s="4"/>
      <c r="K113" s="4"/>
      <c r="L113" s="4"/>
    </row>
    <row r="114" spans="1:18" ht="8.25" customHeight="1" x14ac:dyDescent="0.3">
      <c r="A114" s="97"/>
      <c r="B114" s="36"/>
      <c r="C114" s="77"/>
      <c r="D114" s="551"/>
      <c r="E114" s="193"/>
      <c r="F114" s="193"/>
      <c r="G114" s="518"/>
      <c r="H114" s="201"/>
      <c r="I114" s="4"/>
      <c r="J114" s="4"/>
      <c r="K114" s="4"/>
      <c r="L114" s="4"/>
      <c r="R114" s="237"/>
    </row>
    <row r="115" spans="1:18" s="73" customFormat="1" ht="16.5" customHeight="1" x14ac:dyDescent="0.3">
      <c r="A115" s="99"/>
      <c r="B115" s="36">
        <f>COUNT($B$13:B114)+1</f>
        <v>23</v>
      </c>
      <c r="C115" s="48" t="s">
        <v>181</v>
      </c>
      <c r="D115" s="544"/>
      <c r="E115" s="256"/>
      <c r="F115" s="256"/>
      <c r="G115" s="512"/>
      <c r="H115" s="250"/>
      <c r="I115" s="34"/>
      <c r="J115" s="34"/>
      <c r="K115" s="34"/>
      <c r="L115" s="34"/>
      <c r="O115" s="129"/>
      <c r="R115" s="78"/>
    </row>
    <row r="116" spans="1:18" s="73" customFormat="1" ht="57" x14ac:dyDescent="0.3">
      <c r="A116" s="99"/>
      <c r="B116" s="75"/>
      <c r="C116" s="44" t="s">
        <v>182</v>
      </c>
      <c r="D116" s="557"/>
      <c r="E116" s="256"/>
      <c r="F116" s="256"/>
      <c r="G116" s="512"/>
      <c r="H116" s="250"/>
      <c r="I116" s="34"/>
      <c r="J116" s="34"/>
      <c r="K116" s="34"/>
      <c r="L116" s="34"/>
      <c r="O116" s="129"/>
      <c r="R116" s="78"/>
    </row>
    <row r="117" spans="1:18" s="73" customFormat="1" ht="14.4" x14ac:dyDescent="0.3">
      <c r="A117" s="98"/>
      <c r="B117" s="71"/>
      <c r="C117" s="175"/>
      <c r="D117" s="554"/>
      <c r="E117" s="65" t="s">
        <v>12</v>
      </c>
      <c r="F117" s="65">
        <v>6</v>
      </c>
      <c r="G117" s="513">
        <f>L117</f>
        <v>0</v>
      </c>
      <c r="H117" s="254">
        <f>G117*F117</f>
        <v>0</v>
      </c>
      <c r="I117" s="34"/>
      <c r="J117" s="34"/>
      <c r="K117" s="34"/>
      <c r="L117" s="34"/>
    </row>
    <row r="118" spans="1:18" ht="8.25" customHeight="1" x14ac:dyDescent="0.3">
      <c r="A118" s="97"/>
      <c r="B118" s="36"/>
      <c r="C118" s="8"/>
      <c r="D118" s="570"/>
      <c r="E118" s="193"/>
      <c r="F118" s="256"/>
      <c r="G118" s="518"/>
      <c r="H118" s="201"/>
      <c r="I118" s="4"/>
      <c r="J118" s="4"/>
      <c r="K118" s="4"/>
      <c r="L118" s="4"/>
    </row>
    <row r="119" spans="1:18" s="73" customFormat="1" ht="15.6" x14ac:dyDescent="0.3">
      <c r="A119" s="99"/>
      <c r="B119" s="36">
        <f>COUNT($B$13:B118)+1</f>
        <v>24</v>
      </c>
      <c r="C119" s="48" t="s">
        <v>183</v>
      </c>
      <c r="D119" s="544"/>
      <c r="E119" s="256"/>
      <c r="F119" s="256"/>
      <c r="G119" s="512"/>
      <c r="H119" s="250"/>
      <c r="I119" s="34"/>
      <c r="J119" s="34"/>
      <c r="K119" s="34"/>
      <c r="L119" s="34"/>
      <c r="O119" s="129"/>
      <c r="R119" s="78"/>
    </row>
    <row r="120" spans="1:18" s="73" customFormat="1" ht="55.2" x14ac:dyDescent="0.3">
      <c r="A120" s="99"/>
      <c r="B120" s="75"/>
      <c r="C120" s="44" t="s">
        <v>184</v>
      </c>
      <c r="D120" s="557"/>
      <c r="E120" s="256"/>
      <c r="F120" s="256"/>
      <c r="G120" s="512"/>
      <c r="H120" s="250"/>
      <c r="I120" s="34"/>
      <c r="J120" s="34"/>
      <c r="K120" s="34"/>
      <c r="L120" s="34"/>
      <c r="O120" s="129"/>
      <c r="R120" s="78"/>
    </row>
    <row r="121" spans="1:18" s="73" customFormat="1" ht="14.4" x14ac:dyDescent="0.3">
      <c r="A121" s="98"/>
      <c r="B121" s="71"/>
      <c r="C121" s="175"/>
      <c r="D121" s="554"/>
      <c r="E121" s="65" t="s">
        <v>12</v>
      </c>
      <c r="F121" s="65">
        <v>6</v>
      </c>
      <c r="G121" s="513">
        <f>L121</f>
        <v>0</v>
      </c>
      <c r="H121" s="254">
        <f>G121*F121</f>
        <v>0</v>
      </c>
      <c r="I121" s="34"/>
      <c r="J121" s="34"/>
      <c r="K121" s="34"/>
      <c r="L121" s="34"/>
    </row>
    <row r="122" spans="1:18" s="73" customFormat="1" ht="8.25" customHeight="1" x14ac:dyDescent="0.3">
      <c r="A122" s="99"/>
      <c r="B122" s="75"/>
      <c r="C122" s="223"/>
      <c r="D122" s="569"/>
      <c r="E122" s="256"/>
      <c r="F122" s="256"/>
      <c r="G122" s="512"/>
      <c r="H122" s="250"/>
      <c r="I122" s="34"/>
      <c r="J122" s="34"/>
      <c r="K122" s="34"/>
      <c r="L122" s="34"/>
    </row>
    <row r="123" spans="1:18" s="73" customFormat="1" ht="27.6" x14ac:dyDescent="0.3">
      <c r="A123" s="99"/>
      <c r="B123" s="75">
        <f>COUNT($B$13:B122)+1</f>
        <v>25</v>
      </c>
      <c r="C123" s="132" t="s">
        <v>185</v>
      </c>
      <c r="D123" s="566"/>
      <c r="E123" s="256"/>
      <c r="F123" s="256"/>
      <c r="G123" s="512"/>
      <c r="H123" s="250"/>
      <c r="I123" s="34"/>
      <c r="J123" s="34"/>
      <c r="K123" s="34"/>
      <c r="L123" s="34"/>
      <c r="O123" s="129"/>
      <c r="R123" s="78"/>
    </row>
    <row r="124" spans="1:18" s="73" customFormat="1" ht="29.25" customHeight="1" x14ac:dyDescent="0.3">
      <c r="A124" s="99"/>
      <c r="B124" s="75"/>
      <c r="C124" s="224" t="s">
        <v>186</v>
      </c>
      <c r="D124" s="567"/>
      <c r="E124" s="256"/>
      <c r="F124" s="256"/>
      <c r="G124" s="512"/>
      <c r="H124" s="250"/>
      <c r="I124" s="34"/>
      <c r="J124" s="34"/>
      <c r="K124" s="34"/>
      <c r="L124" s="34"/>
      <c r="O124" s="129"/>
      <c r="R124" s="78"/>
    </row>
    <row r="125" spans="1:18" s="73" customFormat="1" ht="14.4" x14ac:dyDescent="0.3">
      <c r="A125" s="98"/>
      <c r="B125" s="71"/>
      <c r="C125" s="128"/>
      <c r="D125" s="568"/>
      <c r="E125" s="65" t="s">
        <v>12</v>
      </c>
      <c r="F125" s="65">
        <v>3</v>
      </c>
      <c r="G125" s="513">
        <f>L125</f>
        <v>0</v>
      </c>
      <c r="H125" s="254">
        <f>G125*F125</f>
        <v>0</v>
      </c>
      <c r="I125" s="34"/>
      <c r="J125" s="34"/>
      <c r="K125" s="34"/>
      <c r="L125" s="34"/>
    </row>
    <row r="126" spans="1:18" s="73" customFormat="1" ht="8.25" customHeight="1" x14ac:dyDescent="0.3">
      <c r="A126" s="99"/>
      <c r="B126" s="75"/>
      <c r="C126" s="223"/>
      <c r="D126" s="569"/>
      <c r="E126" s="256"/>
      <c r="F126" s="256"/>
      <c r="G126" s="512"/>
      <c r="H126" s="250"/>
      <c r="I126" s="34"/>
      <c r="J126" s="34"/>
      <c r="K126" s="34"/>
      <c r="L126" s="34"/>
    </row>
    <row r="127" spans="1:18" s="73" customFormat="1" ht="27.6" x14ac:dyDescent="0.3">
      <c r="A127" s="99"/>
      <c r="B127" s="75">
        <f>COUNT($B$13:B126)+1</f>
        <v>26</v>
      </c>
      <c r="C127" s="132" t="s">
        <v>278</v>
      </c>
      <c r="D127" s="566"/>
      <c r="E127" s="256"/>
      <c r="F127" s="256"/>
      <c r="G127" s="512"/>
      <c r="H127" s="250"/>
      <c r="I127" s="34"/>
      <c r="J127" s="34"/>
      <c r="K127" s="34"/>
      <c r="L127" s="34"/>
      <c r="O127" s="129"/>
      <c r="R127" s="78"/>
    </row>
    <row r="128" spans="1:18" s="73" customFormat="1" ht="42" customHeight="1" x14ac:dyDescent="0.3">
      <c r="A128" s="99"/>
      <c r="B128" s="75"/>
      <c r="C128" s="224" t="s">
        <v>279</v>
      </c>
      <c r="D128" s="567"/>
      <c r="E128" s="256"/>
      <c r="F128" s="256"/>
      <c r="G128" s="512"/>
      <c r="H128" s="250"/>
      <c r="I128" s="34"/>
      <c r="J128" s="34"/>
      <c r="K128" s="34"/>
      <c r="L128" s="34"/>
      <c r="O128" s="129"/>
      <c r="R128" s="78"/>
    </row>
    <row r="129" spans="1:18" s="73" customFormat="1" ht="14.4" x14ac:dyDescent="0.3">
      <c r="A129" s="98"/>
      <c r="B129" s="71"/>
      <c r="C129" s="128"/>
      <c r="D129" s="568"/>
      <c r="E129" s="65" t="s">
        <v>12</v>
      </c>
      <c r="F129" s="65">
        <v>2</v>
      </c>
      <c r="G129" s="513">
        <f>L129</f>
        <v>0</v>
      </c>
      <c r="H129" s="254">
        <f>G129*F129</f>
        <v>0</v>
      </c>
      <c r="I129" s="34"/>
      <c r="J129" s="34"/>
      <c r="K129" s="34"/>
      <c r="L129" s="34"/>
    </row>
    <row r="130" spans="1:18" ht="8.25" customHeight="1" x14ac:dyDescent="0.3">
      <c r="A130" s="97"/>
      <c r="B130" s="36"/>
      <c r="C130" s="42"/>
      <c r="D130" s="555"/>
      <c r="E130" s="193"/>
      <c r="F130" s="193"/>
      <c r="G130" s="512"/>
      <c r="H130" s="250"/>
      <c r="I130" s="4"/>
      <c r="J130" s="4"/>
      <c r="K130" s="4"/>
      <c r="L130" s="4"/>
      <c r="R130" s="237"/>
    </row>
    <row r="131" spans="1:18" x14ac:dyDescent="0.3">
      <c r="A131" s="97"/>
      <c r="B131" s="36">
        <f>COUNT($B$13:B130)+1</f>
        <v>27</v>
      </c>
      <c r="C131" s="51" t="s">
        <v>280</v>
      </c>
      <c r="D131" s="556"/>
      <c r="E131" s="193"/>
      <c r="F131" s="193"/>
      <c r="G131" s="512"/>
      <c r="H131" s="250"/>
      <c r="I131" s="4"/>
      <c r="J131" s="4"/>
      <c r="K131" s="4"/>
      <c r="L131" s="4"/>
      <c r="O131" s="41"/>
    </row>
    <row r="132" spans="1:18" ht="55.2" x14ac:dyDescent="0.3">
      <c r="A132" s="97"/>
      <c r="B132" s="36"/>
      <c r="C132" s="44" t="s">
        <v>281</v>
      </c>
      <c r="D132" s="557"/>
      <c r="E132" s="193"/>
      <c r="F132" s="193"/>
      <c r="G132" s="512"/>
      <c r="H132" s="250"/>
      <c r="I132" s="4"/>
      <c r="J132" s="4"/>
      <c r="K132" s="4"/>
      <c r="L132" s="4"/>
      <c r="M132" s="41"/>
      <c r="N132" s="41"/>
      <c r="O132" s="35"/>
    </row>
    <row r="133" spans="1:18" s="203" customFormat="1" ht="14.4" x14ac:dyDescent="0.3">
      <c r="A133" s="252"/>
      <c r="B133" s="253"/>
      <c r="C133" s="128" t="s">
        <v>267</v>
      </c>
      <c r="D133" s="568"/>
      <c r="E133" s="60" t="s">
        <v>18</v>
      </c>
      <c r="F133" s="60">
        <v>26</v>
      </c>
      <c r="G133" s="513">
        <f>L133</f>
        <v>0</v>
      </c>
      <c r="H133" s="254">
        <f>G133*F133</f>
        <v>0</v>
      </c>
      <c r="I133" s="202"/>
      <c r="J133" s="202"/>
      <c r="K133" s="202"/>
      <c r="L133" s="202"/>
      <c r="M133" s="204"/>
      <c r="N133" s="204"/>
      <c r="O133" s="251"/>
    </row>
    <row r="134" spans="1:18" ht="8.25" customHeight="1" x14ac:dyDescent="0.3">
      <c r="A134" s="97"/>
      <c r="B134" s="36"/>
      <c r="C134" s="42"/>
      <c r="D134" s="555"/>
      <c r="E134" s="193"/>
      <c r="F134" s="193"/>
      <c r="G134" s="512"/>
      <c r="H134" s="250"/>
      <c r="I134" s="4"/>
      <c r="J134" s="4"/>
      <c r="K134" s="4"/>
      <c r="L134" s="4"/>
      <c r="R134" s="237"/>
    </row>
    <row r="135" spans="1:18" ht="28.8" x14ac:dyDescent="0.3">
      <c r="A135" s="97"/>
      <c r="B135" s="75">
        <f>COUNT($B$12:B134)+1</f>
        <v>28</v>
      </c>
      <c r="C135" s="51" t="s">
        <v>277</v>
      </c>
      <c r="D135" s="556"/>
      <c r="E135" s="193"/>
      <c r="F135" s="193"/>
      <c r="G135" s="512"/>
      <c r="H135" s="250"/>
      <c r="I135" s="4"/>
      <c r="J135" s="4"/>
      <c r="K135" s="4"/>
      <c r="L135" s="4"/>
    </row>
    <row r="136" spans="1:18" ht="119.25" customHeight="1" x14ac:dyDescent="0.3">
      <c r="A136" s="97"/>
      <c r="B136" s="36"/>
      <c r="C136" s="54" t="s">
        <v>461</v>
      </c>
      <c r="D136" s="545"/>
      <c r="E136" s="193"/>
      <c r="F136" s="193"/>
      <c r="G136" s="512"/>
      <c r="H136" s="250"/>
      <c r="I136" s="4"/>
      <c r="J136" s="4"/>
      <c r="K136" s="4"/>
      <c r="L136" s="4"/>
      <c r="N136" s="41"/>
    </row>
    <row r="137" spans="1:18" s="203" customFormat="1" ht="14.4" x14ac:dyDescent="0.3">
      <c r="A137" s="197"/>
      <c r="B137" s="198"/>
      <c r="C137" s="248" t="s">
        <v>284</v>
      </c>
      <c r="D137" s="597"/>
      <c r="E137" s="61"/>
      <c r="F137" s="61"/>
      <c r="G137" s="512"/>
      <c r="H137" s="250"/>
    </row>
    <row r="138" spans="1:18" s="476" customFormat="1" ht="14.4" x14ac:dyDescent="0.3">
      <c r="A138" s="473"/>
      <c r="B138" s="474"/>
      <c r="C138" s="128" t="s">
        <v>467</v>
      </c>
      <c r="D138" s="568"/>
      <c r="E138" s="65" t="s">
        <v>18</v>
      </c>
      <c r="F138" s="65">
        <v>26</v>
      </c>
      <c r="G138" s="513">
        <f>L138</f>
        <v>0</v>
      </c>
      <c r="H138" s="254">
        <f>G138*F138</f>
        <v>0</v>
      </c>
      <c r="I138" s="400"/>
      <c r="J138" s="400"/>
      <c r="K138" s="400"/>
      <c r="L138" s="400"/>
      <c r="M138" s="475"/>
      <c r="N138" s="475"/>
      <c r="O138" s="251"/>
    </row>
    <row r="139" spans="1:18" ht="8.25" customHeight="1" x14ac:dyDescent="0.3">
      <c r="A139" s="97"/>
      <c r="B139" s="36"/>
      <c r="C139" s="42"/>
      <c r="D139" s="555"/>
      <c r="E139" s="193"/>
      <c r="F139" s="193"/>
      <c r="G139" s="512"/>
      <c r="H139" s="250"/>
      <c r="I139" s="4"/>
      <c r="J139" s="4"/>
      <c r="K139" s="4"/>
      <c r="L139" s="4"/>
      <c r="R139" s="237"/>
    </row>
    <row r="140" spans="1:18" s="73" customFormat="1" x14ac:dyDescent="0.3">
      <c r="A140" s="99"/>
      <c r="B140" s="36">
        <f>COUNT($B$13:B139)+1</f>
        <v>29</v>
      </c>
      <c r="C140" s="51" t="s">
        <v>286</v>
      </c>
      <c r="D140" s="556"/>
      <c r="E140" s="256"/>
      <c r="F140" s="256"/>
      <c r="G140" s="512"/>
      <c r="H140" s="250"/>
      <c r="I140" s="34"/>
      <c r="J140" s="34"/>
      <c r="K140" s="34"/>
      <c r="L140" s="34"/>
    </row>
    <row r="141" spans="1:18" ht="96.6" x14ac:dyDescent="0.3">
      <c r="A141" s="97"/>
      <c r="B141" s="36"/>
      <c r="C141" s="44" t="s">
        <v>285</v>
      </c>
      <c r="D141" s="557"/>
      <c r="E141" s="193"/>
      <c r="F141" s="193"/>
      <c r="G141" s="512"/>
      <c r="H141" s="250"/>
      <c r="I141" s="4"/>
      <c r="J141" s="4"/>
      <c r="K141" s="4"/>
      <c r="L141" s="4"/>
      <c r="M141" s="41"/>
      <c r="N141" s="41"/>
      <c r="O141" s="35"/>
    </row>
    <row r="142" spans="1:18" s="73" customFormat="1" ht="14.4" x14ac:dyDescent="0.3">
      <c r="A142" s="98"/>
      <c r="B142" s="71"/>
      <c r="C142" s="45" t="s">
        <v>287</v>
      </c>
      <c r="D142" s="558"/>
      <c r="E142" s="65" t="s">
        <v>66</v>
      </c>
      <c r="F142" s="65">
        <v>1</v>
      </c>
      <c r="G142" s="513">
        <f>L142</f>
        <v>0</v>
      </c>
      <c r="H142" s="254">
        <f>G142*F142</f>
        <v>0</v>
      </c>
      <c r="I142" s="34"/>
      <c r="J142" s="34"/>
      <c r="K142" s="173"/>
      <c r="L142" s="34"/>
    </row>
    <row r="143" spans="1:18" ht="8.25" customHeight="1" x14ac:dyDescent="0.3">
      <c r="A143" s="97"/>
      <c r="B143" s="36"/>
      <c r="C143" s="42"/>
      <c r="D143" s="555"/>
      <c r="E143" s="193"/>
      <c r="F143" s="193"/>
      <c r="G143" s="512"/>
      <c r="H143" s="250"/>
      <c r="I143" s="4"/>
      <c r="J143" s="4"/>
      <c r="K143" s="4"/>
      <c r="L143" s="4"/>
      <c r="R143" s="237"/>
    </row>
    <row r="144" spans="1:18" s="73" customFormat="1" x14ac:dyDescent="0.3">
      <c r="A144" s="99"/>
      <c r="B144" s="75">
        <f>COUNT($B$13:B142)+1</f>
        <v>30</v>
      </c>
      <c r="C144" s="48" t="s">
        <v>84</v>
      </c>
      <c r="D144" s="544"/>
      <c r="E144" s="256"/>
      <c r="F144" s="256"/>
      <c r="G144" s="512"/>
      <c r="H144" s="250"/>
      <c r="I144" s="34"/>
      <c r="J144" s="34"/>
      <c r="K144" s="173"/>
      <c r="L144" s="34"/>
    </row>
    <row r="145" spans="1:18" s="73" customFormat="1" ht="41.4" x14ac:dyDescent="0.3">
      <c r="A145" s="98"/>
      <c r="B145" s="71"/>
      <c r="C145" s="45" t="s">
        <v>85</v>
      </c>
      <c r="D145" s="558"/>
      <c r="E145" s="65" t="s">
        <v>86</v>
      </c>
      <c r="F145" s="65">
        <v>0.5</v>
      </c>
      <c r="G145" s="513">
        <f>L145</f>
        <v>0</v>
      </c>
      <c r="H145" s="254">
        <f>G145*F145</f>
        <v>0</v>
      </c>
      <c r="I145" s="34"/>
      <c r="J145" s="34"/>
      <c r="K145" s="173"/>
      <c r="L145" s="34"/>
    </row>
    <row r="146" spans="1:18" ht="8.25" customHeight="1" x14ac:dyDescent="0.3">
      <c r="A146" s="97"/>
      <c r="B146" s="36"/>
      <c r="C146" s="42"/>
      <c r="D146" s="555"/>
      <c r="E146" s="193"/>
      <c r="F146" s="193"/>
      <c r="G146" s="512"/>
      <c r="H146" s="250"/>
      <c r="I146" s="4"/>
      <c r="J146" s="4"/>
      <c r="K146" s="4"/>
      <c r="L146" s="4"/>
      <c r="R146" s="237"/>
    </row>
    <row r="147" spans="1:18" s="73" customFormat="1" ht="27.6" x14ac:dyDescent="0.3">
      <c r="A147" s="99"/>
      <c r="B147" s="75">
        <f>COUNT($B$13:B145)+1</f>
        <v>31</v>
      </c>
      <c r="C147" s="48" t="s">
        <v>115</v>
      </c>
      <c r="D147" s="544"/>
      <c r="E147" s="256"/>
      <c r="F147" s="256"/>
      <c r="G147" s="512"/>
      <c r="H147" s="250"/>
      <c r="I147" s="34"/>
      <c r="J147" s="34"/>
      <c r="K147" s="173"/>
      <c r="L147" s="34"/>
    </row>
    <row r="148" spans="1:18" s="73" customFormat="1" ht="41.4" x14ac:dyDescent="0.3">
      <c r="A148" s="98"/>
      <c r="B148" s="71"/>
      <c r="C148" s="45" t="s">
        <v>39</v>
      </c>
      <c r="D148" s="558"/>
      <c r="E148" s="65" t="s">
        <v>86</v>
      </c>
      <c r="F148" s="65">
        <v>0.5</v>
      </c>
      <c r="G148" s="513">
        <f>L148</f>
        <v>0</v>
      </c>
      <c r="H148" s="254">
        <f>G148*F148</f>
        <v>0</v>
      </c>
      <c r="I148" s="34"/>
      <c r="J148" s="34"/>
      <c r="K148" s="173"/>
      <c r="L148" s="34"/>
    </row>
    <row r="149" spans="1:18" ht="8.25" customHeight="1" x14ac:dyDescent="0.3">
      <c r="A149" s="97"/>
      <c r="B149" s="36"/>
      <c r="C149" s="42"/>
      <c r="D149" s="555"/>
      <c r="E149" s="193"/>
      <c r="F149" s="193"/>
      <c r="G149" s="512"/>
      <c r="H149" s="250"/>
      <c r="I149" s="4"/>
      <c r="J149" s="4"/>
      <c r="K149" s="4"/>
      <c r="L149" s="4"/>
      <c r="R149" s="237"/>
    </row>
    <row r="150" spans="1:18" ht="8.25" customHeight="1" x14ac:dyDescent="0.3">
      <c r="A150" s="97"/>
      <c r="B150" s="36"/>
      <c r="C150" s="42"/>
      <c r="D150" s="555"/>
      <c r="E150" s="193"/>
      <c r="F150" s="193"/>
      <c r="G150" s="512"/>
      <c r="H150" s="250"/>
      <c r="I150" s="4"/>
      <c r="J150" s="4"/>
      <c r="K150" s="4"/>
      <c r="L150" s="4"/>
      <c r="R150" s="237"/>
    </row>
    <row r="151" spans="1:18" ht="17.25" customHeight="1" x14ac:dyDescent="0.3">
      <c r="A151" s="221"/>
      <c r="B151" s="207"/>
      <c r="C151" s="208" t="s">
        <v>301</v>
      </c>
      <c r="D151" s="600"/>
      <c r="E151" s="383"/>
      <c r="F151" s="383"/>
      <c r="G151" s="526"/>
      <c r="H151" s="385"/>
    </row>
    <row r="152" spans="1:18" ht="8.25" customHeight="1" x14ac:dyDescent="0.3">
      <c r="A152" s="97"/>
      <c r="B152" s="36"/>
      <c r="C152" s="44"/>
      <c r="D152" s="557"/>
      <c r="E152" s="193"/>
      <c r="F152" s="193"/>
      <c r="G152" s="518"/>
      <c r="H152" s="201"/>
      <c r="I152" s="4"/>
      <c r="J152" s="4"/>
      <c r="K152" s="4"/>
      <c r="L152" s="4"/>
      <c r="M152" s="171"/>
    </row>
    <row r="153" spans="1:18" s="73" customFormat="1" ht="14.4" x14ac:dyDescent="0.3">
      <c r="A153" s="99"/>
      <c r="B153" s="75">
        <f>COUNT($B$13:B147)+1</f>
        <v>32</v>
      </c>
      <c r="C153" s="51" t="s">
        <v>269</v>
      </c>
      <c r="D153" s="556"/>
      <c r="E153" s="256"/>
      <c r="F153" s="256"/>
      <c r="G153" s="512"/>
      <c r="H153" s="250"/>
      <c r="I153" s="34"/>
      <c r="J153" s="34"/>
      <c r="K153" s="34"/>
      <c r="L153" s="34"/>
      <c r="O153" s="130"/>
    </row>
    <row r="154" spans="1:18" s="73" customFormat="1" ht="74.849999999999994" customHeight="1" x14ac:dyDescent="0.3">
      <c r="A154" s="99"/>
      <c r="B154" s="75"/>
      <c r="C154" s="44" t="s">
        <v>522</v>
      </c>
      <c r="D154" s="557"/>
      <c r="E154" s="256"/>
      <c r="F154" s="256"/>
      <c r="G154" s="512"/>
      <c r="H154" s="250"/>
      <c r="I154" s="222"/>
      <c r="J154" s="34"/>
      <c r="K154" s="34"/>
      <c r="L154" s="34"/>
      <c r="M154" s="130"/>
      <c r="N154" s="130"/>
      <c r="O154" s="35"/>
    </row>
    <row r="155" spans="1:18" s="73" customFormat="1" ht="57.6" x14ac:dyDescent="0.3">
      <c r="A155" s="99"/>
      <c r="B155" s="75"/>
      <c r="C155" s="52" t="s">
        <v>441</v>
      </c>
      <c r="D155" s="557"/>
      <c r="E155" s="256"/>
      <c r="F155" s="256"/>
      <c r="G155" s="512"/>
      <c r="H155" s="250"/>
      <c r="I155" s="222"/>
      <c r="J155" s="34"/>
      <c r="K155" s="34"/>
      <c r="L155" s="34"/>
      <c r="M155" s="130"/>
      <c r="N155" s="130"/>
      <c r="O155" s="35"/>
    </row>
    <row r="156" spans="1:18" s="73" customFormat="1" ht="14.4" x14ac:dyDescent="0.3">
      <c r="A156" s="98"/>
      <c r="B156" s="71"/>
      <c r="C156" s="72"/>
      <c r="D156" s="584"/>
      <c r="E156" s="65" t="s">
        <v>13</v>
      </c>
      <c r="F156" s="65">
        <v>2</v>
      </c>
      <c r="G156" s="513">
        <f>L156</f>
        <v>0</v>
      </c>
      <c r="H156" s="254">
        <f>G156*F156</f>
        <v>0</v>
      </c>
      <c r="I156" s="222"/>
      <c r="J156" s="34"/>
      <c r="K156" s="34"/>
      <c r="L156" s="34"/>
      <c r="M156" s="130"/>
      <c r="N156" s="130"/>
      <c r="O156" s="35"/>
    </row>
    <row r="157" spans="1:18" s="73" customFormat="1" ht="8.25" customHeight="1" x14ac:dyDescent="0.3">
      <c r="A157" s="99"/>
      <c r="B157" s="75"/>
      <c r="C157" s="44"/>
      <c r="D157" s="557"/>
      <c r="E157" s="256"/>
      <c r="F157" s="256"/>
      <c r="G157" s="512"/>
      <c r="H157" s="250"/>
      <c r="I157" s="34"/>
      <c r="J157" s="34"/>
      <c r="K157" s="34"/>
      <c r="L157" s="34"/>
      <c r="M157" s="171"/>
    </row>
    <row r="158" spans="1:18" s="73" customFormat="1" ht="14.4" x14ac:dyDescent="0.3">
      <c r="A158" s="99"/>
      <c r="B158" s="75">
        <f>COUNT($B$12:B157)+1</f>
        <v>33</v>
      </c>
      <c r="C158" s="51" t="s">
        <v>270</v>
      </c>
      <c r="D158" s="556"/>
      <c r="E158" s="256"/>
      <c r="F158" s="256"/>
      <c r="G158" s="512"/>
      <c r="H158" s="250"/>
      <c r="I158" s="34"/>
      <c r="J158" s="34"/>
      <c r="K158" s="34"/>
      <c r="L158" s="34"/>
      <c r="O158" s="130"/>
    </row>
    <row r="159" spans="1:18" s="73" customFormat="1" ht="131.55000000000001" customHeight="1" x14ac:dyDescent="0.3">
      <c r="A159" s="99"/>
      <c r="B159" s="75"/>
      <c r="C159" s="136" t="s">
        <v>390</v>
      </c>
      <c r="D159" s="557"/>
      <c r="E159" s="256"/>
      <c r="F159" s="256"/>
      <c r="G159" s="512"/>
      <c r="H159" s="250"/>
      <c r="I159" s="255"/>
      <c r="J159" s="34"/>
      <c r="K159" s="34"/>
      <c r="L159" s="34"/>
      <c r="M159" s="130"/>
      <c r="N159" s="130"/>
      <c r="O159" s="35"/>
    </row>
    <row r="160" spans="1:18" s="73" customFormat="1" ht="295.05" customHeight="1" x14ac:dyDescent="0.3">
      <c r="A160" s="99"/>
      <c r="B160" s="75"/>
      <c r="C160" s="136" t="s">
        <v>483</v>
      </c>
      <c r="D160" s="557"/>
      <c r="E160" s="256"/>
      <c r="F160" s="256"/>
      <c r="G160" s="512"/>
      <c r="H160" s="250"/>
      <c r="I160" s="255"/>
      <c r="J160" s="34"/>
      <c r="K160" s="34"/>
      <c r="L160" s="34"/>
      <c r="M160" s="130"/>
      <c r="N160" s="130"/>
      <c r="O160" s="35"/>
    </row>
    <row r="161" spans="1:15" s="73" customFormat="1" ht="14.4" x14ac:dyDescent="0.3">
      <c r="A161" s="98"/>
      <c r="B161" s="71"/>
      <c r="C161" s="72" t="s">
        <v>442</v>
      </c>
      <c r="D161" s="584"/>
      <c r="E161" s="65" t="s">
        <v>13</v>
      </c>
      <c r="F161" s="65">
        <v>1</v>
      </c>
      <c r="G161" s="513">
        <f>L161</f>
        <v>0</v>
      </c>
      <c r="H161" s="254">
        <f>G161*F161</f>
        <v>0</v>
      </c>
      <c r="I161" s="255"/>
      <c r="J161" s="34"/>
      <c r="K161" s="34"/>
      <c r="L161" s="34"/>
      <c r="M161" s="130"/>
      <c r="N161" s="130"/>
      <c r="O161" s="35"/>
    </row>
    <row r="162" spans="1:15" s="73" customFormat="1" ht="8.25" customHeight="1" x14ac:dyDescent="0.3">
      <c r="A162" s="99"/>
      <c r="B162" s="75"/>
      <c r="C162" s="44"/>
      <c r="D162" s="557"/>
      <c r="E162" s="256"/>
      <c r="F162" s="256"/>
      <c r="G162" s="512"/>
      <c r="H162" s="250"/>
      <c r="I162" s="34"/>
      <c r="J162" s="34"/>
      <c r="K162" s="34"/>
      <c r="L162" s="34"/>
      <c r="M162" s="171"/>
    </row>
    <row r="163" spans="1:15" s="73" customFormat="1" ht="14.4" x14ac:dyDescent="0.3">
      <c r="A163" s="99"/>
      <c r="B163" s="75">
        <f>COUNT($B$12:B162)+1</f>
        <v>34</v>
      </c>
      <c r="C163" s="51" t="s">
        <v>300</v>
      </c>
      <c r="D163" s="556"/>
      <c r="E163" s="256"/>
      <c r="F163" s="256"/>
      <c r="G163" s="512"/>
      <c r="H163" s="250"/>
      <c r="I163" s="34"/>
      <c r="J163" s="34"/>
      <c r="K163" s="34"/>
      <c r="L163" s="34"/>
      <c r="O163" s="130"/>
    </row>
    <row r="164" spans="1:15" s="73" customFormat="1" ht="69" x14ac:dyDescent="0.3">
      <c r="A164" s="99"/>
      <c r="B164" s="75"/>
      <c r="C164" s="44" t="s">
        <v>469</v>
      </c>
      <c r="D164" s="557"/>
      <c r="E164" s="256"/>
      <c r="F164" s="256"/>
      <c r="G164" s="512"/>
      <c r="H164" s="250"/>
      <c r="I164" s="255"/>
      <c r="J164" s="34"/>
      <c r="K164" s="34"/>
      <c r="L164" s="34"/>
      <c r="M164" s="130"/>
      <c r="N164" s="130"/>
      <c r="O164" s="35"/>
    </row>
    <row r="165" spans="1:15" s="73" customFormat="1" ht="14.4" x14ac:dyDescent="0.3">
      <c r="A165" s="98"/>
      <c r="B165" s="71"/>
      <c r="C165" s="72" t="s">
        <v>260</v>
      </c>
      <c r="D165" s="584"/>
      <c r="E165" s="65" t="s">
        <v>13</v>
      </c>
      <c r="F165" s="65">
        <v>1</v>
      </c>
      <c r="G165" s="513">
        <f>L165</f>
        <v>0</v>
      </c>
      <c r="H165" s="254">
        <f>G165*F165</f>
        <v>0</v>
      </c>
      <c r="I165" s="255"/>
      <c r="J165" s="34"/>
      <c r="K165" s="34"/>
      <c r="L165" s="34"/>
      <c r="M165" s="130"/>
      <c r="N165" s="130"/>
      <c r="O165" s="35"/>
    </row>
    <row r="166" spans="1:15" s="73" customFormat="1" ht="8.25" customHeight="1" x14ac:dyDescent="0.3">
      <c r="A166" s="99"/>
      <c r="B166" s="75"/>
      <c r="C166" s="223"/>
      <c r="D166" s="569"/>
      <c r="E166" s="256"/>
      <c r="F166" s="256"/>
      <c r="G166" s="512"/>
      <c r="H166" s="250"/>
      <c r="I166" s="34"/>
      <c r="J166" s="34"/>
      <c r="K166" s="34"/>
      <c r="L166" s="34"/>
    </row>
    <row r="167" spans="1:15" s="73" customFormat="1" x14ac:dyDescent="0.3">
      <c r="A167" s="99"/>
      <c r="B167" s="75">
        <f>COUNT($B$12:B166)+1</f>
        <v>35</v>
      </c>
      <c r="C167" s="51" t="s">
        <v>177</v>
      </c>
      <c r="D167" s="556"/>
      <c r="E167" s="256"/>
      <c r="F167" s="256"/>
      <c r="G167" s="512"/>
      <c r="H167" s="250"/>
      <c r="I167" s="34"/>
      <c r="J167" s="34"/>
      <c r="K167" s="34"/>
      <c r="L167" s="34"/>
      <c r="O167" s="130"/>
    </row>
    <row r="168" spans="1:15" s="73" customFormat="1" ht="55.2" x14ac:dyDescent="0.3">
      <c r="A168" s="99"/>
      <c r="B168" s="75"/>
      <c r="C168" s="44" t="s">
        <v>272</v>
      </c>
      <c r="D168" s="557"/>
      <c r="E168" s="256"/>
      <c r="F168" s="256"/>
      <c r="G168" s="512"/>
      <c r="H168" s="250"/>
      <c r="I168" s="255"/>
      <c r="J168" s="34"/>
      <c r="K168" s="34"/>
      <c r="L168" s="34"/>
      <c r="M168" s="130"/>
      <c r="N168" s="130"/>
      <c r="O168" s="35"/>
    </row>
    <row r="169" spans="1:15" s="73" customFormat="1" x14ac:dyDescent="0.3">
      <c r="A169" s="99"/>
      <c r="B169" s="75"/>
      <c r="C169" s="44" t="s">
        <v>276</v>
      </c>
      <c r="D169" s="557"/>
      <c r="E169" s="256"/>
      <c r="F169" s="256"/>
      <c r="G169" s="512"/>
      <c r="H169" s="250"/>
      <c r="I169" s="255"/>
      <c r="J169" s="34"/>
      <c r="K169" s="34"/>
      <c r="L169" s="34"/>
      <c r="M169" s="130"/>
      <c r="N169" s="130"/>
      <c r="O169" s="35"/>
    </row>
    <row r="170" spans="1:15" s="73" customFormat="1" ht="28.8" x14ac:dyDescent="0.3">
      <c r="A170" s="99"/>
      <c r="B170" s="75"/>
      <c r="C170" s="44" t="s">
        <v>398</v>
      </c>
      <c r="D170" s="557"/>
      <c r="E170" s="256"/>
      <c r="F170" s="256"/>
      <c r="G170" s="512"/>
      <c r="H170" s="250"/>
      <c r="I170" s="255"/>
      <c r="J170" s="34"/>
      <c r="K170" s="34"/>
      <c r="L170" s="34"/>
      <c r="M170" s="130"/>
      <c r="N170" s="130"/>
      <c r="O170" s="35"/>
    </row>
    <row r="171" spans="1:15" s="73" customFormat="1" ht="14.4" x14ac:dyDescent="0.3">
      <c r="A171" s="98"/>
      <c r="B171" s="71"/>
      <c r="C171" s="72" t="s">
        <v>275</v>
      </c>
      <c r="D171" s="584"/>
      <c r="E171" s="65" t="s">
        <v>13</v>
      </c>
      <c r="F171" s="65">
        <v>1</v>
      </c>
      <c r="G171" s="513">
        <f>L171</f>
        <v>0</v>
      </c>
      <c r="H171" s="254">
        <f>G171*F171</f>
        <v>0</v>
      </c>
      <c r="I171" s="255"/>
      <c r="J171" s="34"/>
      <c r="K171" s="34"/>
      <c r="L171" s="34"/>
      <c r="M171" s="130"/>
      <c r="N171" s="130"/>
      <c r="O171" s="35"/>
    </row>
    <row r="172" spans="1:15" s="73" customFormat="1" ht="14.4" x14ac:dyDescent="0.3">
      <c r="A172" s="99"/>
      <c r="B172" s="75"/>
      <c r="C172" s="44" t="s">
        <v>274</v>
      </c>
      <c r="D172" s="557"/>
      <c r="E172" s="256"/>
      <c r="F172" s="256"/>
      <c r="G172" s="512"/>
      <c r="H172" s="250"/>
      <c r="I172" s="255"/>
      <c r="J172" s="34"/>
      <c r="K172" s="34"/>
      <c r="L172" s="34"/>
      <c r="M172" s="130"/>
      <c r="N172" s="130"/>
      <c r="O172" s="35"/>
    </row>
    <row r="173" spans="1:15" s="73" customFormat="1" ht="28.8" x14ac:dyDescent="0.3">
      <c r="A173" s="99"/>
      <c r="B173" s="75"/>
      <c r="C173" s="44" t="s">
        <v>397</v>
      </c>
      <c r="D173" s="557"/>
      <c r="E173" s="256"/>
      <c r="F173" s="256"/>
      <c r="G173" s="512"/>
      <c r="H173" s="250"/>
      <c r="I173" s="255"/>
      <c r="J173" s="34"/>
      <c r="K173" s="34"/>
      <c r="L173" s="34"/>
      <c r="M173" s="130"/>
      <c r="N173" s="130"/>
      <c r="O173" s="35"/>
    </row>
    <row r="174" spans="1:15" s="73" customFormat="1" ht="14.4" x14ac:dyDescent="0.3">
      <c r="A174" s="98"/>
      <c r="B174" s="71"/>
      <c r="C174" s="72" t="s">
        <v>271</v>
      </c>
      <c r="D174" s="584"/>
      <c r="E174" s="65" t="s">
        <v>13</v>
      </c>
      <c r="F174" s="65">
        <v>1</v>
      </c>
      <c r="G174" s="513">
        <f>L174</f>
        <v>0</v>
      </c>
      <c r="H174" s="254">
        <f>G174*F174</f>
        <v>0</v>
      </c>
      <c r="I174" s="255"/>
      <c r="J174" s="34"/>
      <c r="K174" s="34"/>
      <c r="L174" s="34"/>
      <c r="M174" s="130"/>
      <c r="N174" s="130"/>
      <c r="O174" s="35"/>
    </row>
    <row r="175" spans="1:15" s="73" customFormat="1" ht="14.4" x14ac:dyDescent="0.3">
      <c r="A175" s="99"/>
      <c r="B175" s="75"/>
      <c r="C175" s="44" t="s">
        <v>273</v>
      </c>
      <c r="D175" s="557"/>
      <c r="E175" s="256"/>
      <c r="F175" s="256"/>
      <c r="G175" s="512"/>
      <c r="H175" s="250"/>
      <c r="I175" s="255"/>
      <c r="J175" s="34"/>
      <c r="K175" s="34"/>
      <c r="L175" s="34"/>
      <c r="M175" s="130"/>
      <c r="N175" s="130"/>
      <c r="O175" s="35"/>
    </row>
    <row r="176" spans="1:15" s="73" customFormat="1" ht="34.049999999999997" customHeight="1" x14ac:dyDescent="0.3">
      <c r="A176" s="99"/>
      <c r="B176" s="75"/>
      <c r="C176" s="44" t="s">
        <v>396</v>
      </c>
      <c r="D176" s="557"/>
      <c r="E176" s="256"/>
      <c r="F176" s="256"/>
      <c r="G176" s="512"/>
      <c r="H176" s="250"/>
      <c r="I176" s="255"/>
      <c r="J176" s="34"/>
      <c r="K176" s="34"/>
      <c r="L176" s="34"/>
      <c r="M176" s="130"/>
      <c r="N176" s="130"/>
      <c r="O176" s="35"/>
    </row>
    <row r="177" spans="1:15" s="73" customFormat="1" ht="14.4" x14ac:dyDescent="0.3">
      <c r="A177" s="98"/>
      <c r="B177" s="71"/>
      <c r="C177" s="72" t="s">
        <v>311</v>
      </c>
      <c r="D177" s="584"/>
      <c r="E177" s="65" t="s">
        <v>13</v>
      </c>
      <c r="F177" s="65">
        <v>1</v>
      </c>
      <c r="G177" s="513">
        <f>L177</f>
        <v>0</v>
      </c>
      <c r="H177" s="254">
        <f>G177*F177</f>
        <v>0</v>
      </c>
      <c r="I177" s="255"/>
      <c r="J177" s="34"/>
      <c r="K177" s="34"/>
      <c r="L177" s="34"/>
      <c r="M177" s="130"/>
      <c r="N177" s="130"/>
      <c r="O177" s="35"/>
    </row>
    <row r="178" spans="1:15" s="73" customFormat="1" ht="27.6" x14ac:dyDescent="0.3">
      <c r="A178" s="99"/>
      <c r="B178" s="75"/>
      <c r="C178" s="44" t="s">
        <v>391</v>
      </c>
      <c r="D178" s="557"/>
      <c r="E178" s="256"/>
      <c r="F178" s="256"/>
      <c r="G178" s="512"/>
      <c r="H178" s="250"/>
      <c r="I178" s="255"/>
      <c r="J178" s="34"/>
      <c r="K178" s="34"/>
      <c r="L178" s="34"/>
      <c r="M178" s="130"/>
      <c r="N178" s="130"/>
      <c r="O178" s="35"/>
    </row>
    <row r="179" spans="1:15" s="73" customFormat="1" ht="30.75" customHeight="1" x14ac:dyDescent="0.3">
      <c r="A179" s="99"/>
      <c r="B179" s="75"/>
      <c r="C179" s="44" t="s">
        <v>395</v>
      </c>
      <c r="D179" s="557"/>
      <c r="E179" s="256"/>
      <c r="F179" s="256"/>
      <c r="G179" s="512"/>
      <c r="H179" s="250"/>
      <c r="I179" s="255"/>
      <c r="J179" s="34"/>
      <c r="K179" s="34"/>
      <c r="L179" s="34"/>
      <c r="M179" s="130"/>
      <c r="N179" s="130"/>
      <c r="O179" s="35"/>
    </row>
    <row r="180" spans="1:15" s="73" customFormat="1" ht="14.4" x14ac:dyDescent="0.3">
      <c r="A180" s="98"/>
      <c r="B180" s="71"/>
      <c r="C180" s="72" t="s">
        <v>394</v>
      </c>
      <c r="D180" s="584"/>
      <c r="E180" s="65" t="s">
        <v>13</v>
      </c>
      <c r="F180" s="65">
        <v>1</v>
      </c>
      <c r="G180" s="513">
        <f>L180</f>
        <v>0</v>
      </c>
      <c r="H180" s="254">
        <f>G180*F180</f>
        <v>0</v>
      </c>
      <c r="I180" s="255"/>
      <c r="J180" s="34"/>
      <c r="K180" s="34"/>
      <c r="L180" s="34"/>
      <c r="M180" s="130"/>
      <c r="N180" s="130"/>
      <c r="O180" s="35"/>
    </row>
    <row r="181" spans="1:15" s="73" customFormat="1" ht="14.4" x14ac:dyDescent="0.3">
      <c r="A181" s="99"/>
      <c r="B181" s="75"/>
      <c r="C181" s="44" t="s">
        <v>480</v>
      </c>
      <c r="D181" s="557"/>
      <c r="E181" s="256"/>
      <c r="F181" s="256"/>
      <c r="G181" s="512"/>
      <c r="H181" s="250"/>
      <c r="I181" s="255"/>
      <c r="J181" s="34"/>
      <c r="K181" s="34"/>
      <c r="L181" s="34"/>
      <c r="M181" s="130"/>
      <c r="N181" s="130"/>
      <c r="O181" s="35"/>
    </row>
    <row r="182" spans="1:15" s="73" customFormat="1" ht="33.6" customHeight="1" x14ac:dyDescent="0.3">
      <c r="A182" s="99"/>
      <c r="B182" s="75"/>
      <c r="C182" s="44" t="s">
        <v>399</v>
      </c>
      <c r="D182" s="557"/>
      <c r="E182" s="256"/>
      <c r="F182" s="256"/>
      <c r="G182" s="512"/>
      <c r="H182" s="250"/>
      <c r="I182" s="255"/>
      <c r="J182" s="34"/>
      <c r="K182" s="34"/>
      <c r="L182" s="34"/>
      <c r="M182" s="130"/>
      <c r="N182" s="130"/>
      <c r="O182" s="35"/>
    </row>
    <row r="183" spans="1:15" s="73" customFormat="1" ht="14.4" x14ac:dyDescent="0.3">
      <c r="A183" s="98"/>
      <c r="B183" s="71"/>
      <c r="C183" s="72" t="s">
        <v>394</v>
      </c>
      <c r="D183" s="584"/>
      <c r="E183" s="65" t="s">
        <v>13</v>
      </c>
      <c r="F183" s="65">
        <v>1</v>
      </c>
      <c r="G183" s="513">
        <f>L183</f>
        <v>0</v>
      </c>
      <c r="H183" s="254">
        <f>G183*F183</f>
        <v>0</v>
      </c>
      <c r="I183" s="255"/>
      <c r="J183" s="34"/>
      <c r="K183" s="34"/>
      <c r="L183" s="34"/>
      <c r="M183" s="130"/>
      <c r="N183" s="130"/>
      <c r="O183" s="35"/>
    </row>
    <row r="184" spans="1:15" s="73" customFormat="1" ht="8.25" customHeight="1" x14ac:dyDescent="0.3">
      <c r="A184" s="99"/>
      <c r="B184" s="75"/>
      <c r="C184" s="44"/>
      <c r="D184" s="557"/>
      <c r="E184" s="256"/>
      <c r="F184" s="256"/>
      <c r="G184" s="512"/>
      <c r="H184" s="250"/>
      <c r="I184" s="34"/>
      <c r="J184" s="34"/>
      <c r="K184" s="34"/>
      <c r="L184" s="34"/>
      <c r="M184" s="171"/>
    </row>
    <row r="185" spans="1:15" s="73" customFormat="1" ht="14.4" x14ac:dyDescent="0.3">
      <c r="A185" s="99"/>
      <c r="B185" s="75">
        <f>COUNT($B$12:B184)+1</f>
        <v>36</v>
      </c>
      <c r="C185" s="51" t="s">
        <v>282</v>
      </c>
      <c r="D185" s="556"/>
      <c r="E185" s="256"/>
      <c r="F185" s="256"/>
      <c r="G185" s="512"/>
      <c r="H185" s="250"/>
      <c r="I185" s="34"/>
      <c r="J185" s="34"/>
      <c r="K185" s="34"/>
      <c r="L185" s="34"/>
      <c r="O185" s="130"/>
    </row>
    <row r="186" spans="1:15" s="73" customFormat="1" ht="49.8" customHeight="1" x14ac:dyDescent="0.3">
      <c r="A186" s="99"/>
      <c r="B186" s="75"/>
      <c r="C186" s="44" t="s">
        <v>288</v>
      </c>
      <c r="D186" s="557"/>
      <c r="E186" s="256"/>
      <c r="F186" s="256"/>
      <c r="G186" s="512"/>
      <c r="H186" s="250"/>
      <c r="I186" s="255"/>
      <c r="J186" s="34"/>
      <c r="K186" s="34"/>
      <c r="L186" s="34"/>
      <c r="M186" s="130"/>
      <c r="N186" s="130"/>
      <c r="O186" s="35"/>
    </row>
    <row r="187" spans="1:15" s="73" customFormat="1" ht="20.25" customHeight="1" x14ac:dyDescent="0.3">
      <c r="A187" s="99"/>
      <c r="B187" s="75"/>
      <c r="C187" s="52" t="s">
        <v>552</v>
      </c>
      <c r="D187" s="580"/>
      <c r="E187" s="256"/>
      <c r="F187" s="256"/>
      <c r="G187" s="512"/>
      <c r="H187" s="250"/>
      <c r="I187" s="255"/>
      <c r="J187" s="34"/>
      <c r="K187" s="34"/>
      <c r="L187" s="34"/>
      <c r="M187" s="130"/>
      <c r="N187" s="130"/>
      <c r="O187" s="35"/>
    </row>
    <row r="188" spans="1:15" s="73" customFormat="1" ht="14.4" x14ac:dyDescent="0.3">
      <c r="A188" s="99"/>
      <c r="B188" s="75"/>
      <c r="C188" s="52" t="s">
        <v>290</v>
      </c>
      <c r="D188" s="557"/>
      <c r="E188" s="256"/>
      <c r="F188" s="256"/>
      <c r="G188" s="512"/>
      <c r="H188" s="250"/>
      <c r="I188" s="255"/>
      <c r="J188" s="34"/>
      <c r="K188" s="34"/>
      <c r="L188" s="34"/>
      <c r="M188" s="130"/>
      <c r="N188" s="130"/>
      <c r="O188" s="35"/>
    </row>
    <row r="189" spans="1:15" s="73" customFormat="1" ht="14.4" x14ac:dyDescent="0.3">
      <c r="A189" s="98"/>
      <c r="B189" s="71"/>
      <c r="C189" s="72" t="s">
        <v>457</v>
      </c>
      <c r="D189" s="584"/>
      <c r="E189" s="65" t="s">
        <v>12</v>
      </c>
      <c r="F189" s="65">
        <v>1</v>
      </c>
      <c r="G189" s="513">
        <f>L189</f>
        <v>0</v>
      </c>
      <c r="H189" s="254">
        <f>G189*F189</f>
        <v>0</v>
      </c>
      <c r="I189" s="255"/>
      <c r="J189" s="34"/>
      <c r="K189" s="34"/>
      <c r="L189" s="34"/>
      <c r="M189" s="130"/>
      <c r="N189" s="130"/>
      <c r="O189" s="35"/>
    </row>
    <row r="190" spans="1:15" s="73" customFormat="1" x14ac:dyDescent="0.3">
      <c r="A190" s="99"/>
      <c r="B190" s="75"/>
      <c r="C190" s="52" t="s">
        <v>392</v>
      </c>
      <c r="D190" s="557"/>
      <c r="E190" s="256"/>
      <c r="F190" s="256"/>
      <c r="G190" s="512"/>
      <c r="H190" s="250"/>
      <c r="I190" s="255"/>
      <c r="J190" s="34"/>
      <c r="K190" s="34"/>
      <c r="L190" s="34"/>
      <c r="M190" s="130"/>
      <c r="N190" s="130"/>
      <c r="O190" s="35"/>
    </row>
    <row r="191" spans="1:15" s="73" customFormat="1" ht="14.4" x14ac:dyDescent="0.3">
      <c r="A191" s="98"/>
      <c r="B191" s="71"/>
      <c r="C191" s="72" t="s">
        <v>458</v>
      </c>
      <c r="D191" s="584"/>
      <c r="E191" s="65" t="s">
        <v>12</v>
      </c>
      <c r="F191" s="65">
        <v>1</v>
      </c>
      <c r="G191" s="513">
        <f>L191</f>
        <v>0</v>
      </c>
      <c r="H191" s="254">
        <f>G191*F191</f>
        <v>0</v>
      </c>
      <c r="I191" s="255"/>
      <c r="J191" s="34"/>
      <c r="K191" s="34"/>
      <c r="L191" s="34"/>
      <c r="M191" s="130"/>
      <c r="N191" s="130"/>
      <c r="O191" s="35"/>
    </row>
    <row r="192" spans="1:15" s="73" customFormat="1" ht="14.4" x14ac:dyDescent="0.3">
      <c r="A192" s="99"/>
      <c r="B192" s="75"/>
      <c r="C192" s="52" t="s">
        <v>393</v>
      </c>
      <c r="D192" s="557"/>
      <c r="E192" s="256"/>
      <c r="F192" s="256"/>
      <c r="G192" s="512"/>
      <c r="H192" s="250"/>
      <c r="I192" s="255"/>
      <c r="J192" s="34"/>
      <c r="K192" s="34"/>
      <c r="L192" s="34"/>
      <c r="M192" s="130"/>
      <c r="N192" s="130"/>
      <c r="O192" s="35"/>
    </row>
    <row r="193" spans="1:18" s="73" customFormat="1" ht="14.4" x14ac:dyDescent="0.3">
      <c r="A193" s="98"/>
      <c r="B193" s="71"/>
      <c r="C193" s="72" t="s">
        <v>459</v>
      </c>
      <c r="D193" s="584"/>
      <c r="E193" s="65" t="s">
        <v>12</v>
      </c>
      <c r="F193" s="65">
        <v>1</v>
      </c>
      <c r="G193" s="513">
        <f>L193</f>
        <v>0</v>
      </c>
      <c r="H193" s="254">
        <f>G193*F193</f>
        <v>0</v>
      </c>
      <c r="I193" s="255"/>
      <c r="J193" s="34"/>
      <c r="K193" s="34"/>
      <c r="L193" s="34"/>
      <c r="M193" s="130"/>
      <c r="N193" s="130"/>
      <c r="O193" s="35"/>
    </row>
    <row r="194" spans="1:18" ht="8.25" customHeight="1" x14ac:dyDescent="0.3">
      <c r="A194" s="97"/>
      <c r="B194" s="36"/>
      <c r="C194" s="8"/>
      <c r="D194" s="570"/>
      <c r="E194" s="193"/>
      <c r="F194" s="256"/>
      <c r="G194" s="518"/>
      <c r="H194" s="201"/>
      <c r="I194" s="4"/>
      <c r="J194" s="4"/>
      <c r="K194" s="4"/>
      <c r="L194" s="4"/>
    </row>
    <row r="195" spans="1:18" ht="15.75" x14ac:dyDescent="0.3">
      <c r="A195" s="97"/>
      <c r="B195" s="36">
        <f>COUNT($B$13:B194)+1</f>
        <v>37</v>
      </c>
      <c r="C195" s="48" t="s">
        <v>255</v>
      </c>
      <c r="D195" s="544"/>
      <c r="E195" s="193"/>
      <c r="F195" s="193"/>
      <c r="G195" s="518"/>
      <c r="H195" s="201"/>
      <c r="I195" s="4"/>
      <c r="J195" s="4"/>
      <c r="K195" s="4"/>
      <c r="L195" s="4"/>
      <c r="O195" s="58"/>
      <c r="R195" s="39"/>
    </row>
    <row r="196" spans="1:18" ht="132.30000000000001" customHeight="1" x14ac:dyDescent="0.3">
      <c r="A196" s="97"/>
      <c r="B196" s="36"/>
      <c r="C196" s="50" t="s">
        <v>454</v>
      </c>
      <c r="D196" s="545"/>
      <c r="E196" s="193"/>
      <c r="F196" s="193"/>
      <c r="G196" s="518"/>
      <c r="H196" s="201"/>
      <c r="I196" s="4"/>
      <c r="J196" s="4"/>
      <c r="K196" s="4"/>
      <c r="L196" s="4"/>
      <c r="R196" s="39"/>
    </row>
    <row r="197" spans="1:18" ht="15" x14ac:dyDescent="0.3">
      <c r="A197" s="97"/>
      <c r="B197" s="36"/>
      <c r="C197" s="54" t="s">
        <v>291</v>
      </c>
      <c r="D197" s="545"/>
      <c r="E197" s="193"/>
      <c r="F197" s="193"/>
      <c r="G197" s="518"/>
      <c r="H197" s="201"/>
      <c r="I197" s="4"/>
      <c r="J197" s="4"/>
      <c r="K197" s="4"/>
      <c r="L197" s="4"/>
      <c r="R197" s="39"/>
    </row>
    <row r="198" spans="1:18" s="203" customFormat="1" ht="15" x14ac:dyDescent="0.3">
      <c r="A198" s="197"/>
      <c r="B198" s="198"/>
      <c r="C198" s="199" t="s">
        <v>444</v>
      </c>
      <c r="D198" s="585"/>
      <c r="E198" s="61" t="s">
        <v>13</v>
      </c>
      <c r="F198" s="61">
        <v>3</v>
      </c>
      <c r="G198" s="518">
        <f>K198</f>
        <v>0</v>
      </c>
      <c r="H198" s="201">
        <f>F198*G198</f>
        <v>0</v>
      </c>
      <c r="I198" s="202"/>
      <c r="J198" s="202"/>
      <c r="K198" s="249"/>
      <c r="L198" s="249"/>
      <c r="R198" s="257"/>
    </row>
    <row r="199" spans="1:18" s="203" customFormat="1" ht="15" x14ac:dyDescent="0.3">
      <c r="A199" s="197"/>
      <c r="B199" s="198"/>
      <c r="C199" s="199" t="s">
        <v>445</v>
      </c>
      <c r="D199" s="585"/>
      <c r="E199" s="61" t="s">
        <v>13</v>
      </c>
      <c r="F199" s="61">
        <v>1</v>
      </c>
      <c r="G199" s="518">
        <f>K199</f>
        <v>0</v>
      </c>
      <c r="H199" s="201">
        <f>F199*G199</f>
        <v>0</v>
      </c>
      <c r="I199" s="202"/>
      <c r="J199" s="202"/>
      <c r="K199" s="249"/>
      <c r="L199" s="249"/>
      <c r="R199" s="257"/>
    </row>
    <row r="200" spans="1:18" s="203" customFormat="1" ht="15" x14ac:dyDescent="0.3">
      <c r="A200" s="197"/>
      <c r="B200" s="198"/>
      <c r="C200" s="199" t="s">
        <v>292</v>
      </c>
      <c r="D200" s="585"/>
      <c r="E200" s="61" t="s">
        <v>13</v>
      </c>
      <c r="F200" s="61">
        <v>2</v>
      </c>
      <c r="G200" s="518">
        <f>K200</f>
        <v>0</v>
      </c>
      <c r="H200" s="201">
        <f>F200*G200</f>
        <v>0</v>
      </c>
      <c r="I200" s="202"/>
      <c r="J200" s="202"/>
      <c r="K200" s="249"/>
      <c r="L200" s="249"/>
      <c r="R200" s="257"/>
    </row>
    <row r="201" spans="1:18" s="73" customFormat="1" ht="14.4" x14ac:dyDescent="0.3">
      <c r="A201" s="98"/>
      <c r="B201" s="71"/>
      <c r="C201" s="72" t="s">
        <v>293</v>
      </c>
      <c r="D201" s="584"/>
      <c r="E201" s="65" t="s">
        <v>13</v>
      </c>
      <c r="F201" s="65">
        <v>2</v>
      </c>
      <c r="G201" s="513">
        <f>L201</f>
        <v>0</v>
      </c>
      <c r="H201" s="254">
        <f>G201*F201</f>
        <v>0</v>
      </c>
      <c r="I201" s="255"/>
      <c r="J201" s="34"/>
      <c r="K201" s="34"/>
      <c r="L201" s="34"/>
      <c r="M201" s="130"/>
      <c r="N201" s="130"/>
      <c r="O201" s="35"/>
    </row>
    <row r="202" spans="1:18" s="73" customFormat="1" ht="8.25" customHeight="1" x14ac:dyDescent="0.3">
      <c r="A202" s="99"/>
      <c r="B202" s="75"/>
      <c r="C202" s="223"/>
      <c r="D202" s="569"/>
      <c r="E202" s="256"/>
      <c r="F202" s="256"/>
      <c r="G202" s="512"/>
      <c r="H202" s="250"/>
      <c r="I202" s="34"/>
      <c r="J202" s="34"/>
      <c r="K202" s="34"/>
      <c r="L202" s="34"/>
    </row>
    <row r="203" spans="1:18" s="73" customFormat="1" ht="15.75" x14ac:dyDescent="0.3">
      <c r="A203" s="99"/>
      <c r="B203" s="75">
        <f>COUNT($B$13:B202)+1</f>
        <v>38</v>
      </c>
      <c r="C203" s="48" t="s">
        <v>188</v>
      </c>
      <c r="D203" s="544"/>
      <c r="E203" s="256"/>
      <c r="F203" s="256"/>
      <c r="G203" s="512"/>
      <c r="H203" s="250"/>
      <c r="I203" s="34"/>
      <c r="J203" s="34"/>
      <c r="K203" s="34"/>
      <c r="L203" s="34"/>
      <c r="O203" s="129"/>
      <c r="R203" s="78"/>
    </row>
    <row r="204" spans="1:18" s="73" customFormat="1" ht="44.55" customHeight="1" x14ac:dyDescent="0.3">
      <c r="A204" s="99"/>
      <c r="B204" s="75"/>
      <c r="C204" s="50" t="s">
        <v>283</v>
      </c>
      <c r="D204" s="550"/>
      <c r="E204" s="66"/>
      <c r="F204" s="66"/>
      <c r="G204" s="512"/>
      <c r="H204" s="250"/>
      <c r="I204" s="34"/>
      <c r="J204" s="34"/>
      <c r="K204" s="34"/>
      <c r="L204" s="34"/>
      <c r="R204" s="78"/>
    </row>
    <row r="205" spans="1:18" s="73" customFormat="1" ht="14.4" x14ac:dyDescent="0.3">
      <c r="A205" s="99"/>
      <c r="B205" s="75"/>
      <c r="C205" s="52" t="s">
        <v>132</v>
      </c>
      <c r="D205" s="580"/>
      <c r="E205" s="66" t="s">
        <v>12</v>
      </c>
      <c r="F205" s="66">
        <v>2</v>
      </c>
      <c r="G205" s="512">
        <f>L205</f>
        <v>0</v>
      </c>
      <c r="H205" s="250">
        <f>F205*G205</f>
        <v>0</v>
      </c>
      <c r="I205" s="255"/>
      <c r="J205" s="34"/>
      <c r="K205" s="34"/>
      <c r="L205" s="34"/>
      <c r="M205" s="130"/>
      <c r="N205" s="130"/>
      <c r="O205" s="35"/>
    </row>
    <row r="206" spans="1:18" s="73" customFormat="1" ht="14.4" x14ac:dyDescent="0.3">
      <c r="A206" s="99"/>
      <c r="B206" s="75"/>
      <c r="C206" s="52" t="s">
        <v>81</v>
      </c>
      <c r="D206" s="580"/>
      <c r="E206" s="66" t="s">
        <v>12</v>
      </c>
      <c r="F206" s="66">
        <v>4</v>
      </c>
      <c r="G206" s="512">
        <f>L206</f>
        <v>0</v>
      </c>
      <c r="H206" s="250">
        <f>F206*G206</f>
        <v>0</v>
      </c>
      <c r="I206" s="255"/>
      <c r="J206" s="34"/>
      <c r="K206" s="34"/>
      <c r="L206" s="34"/>
      <c r="M206" s="130"/>
      <c r="N206" s="130"/>
      <c r="O206" s="35"/>
    </row>
    <row r="207" spans="1:18" s="73" customFormat="1" ht="14.4" x14ac:dyDescent="0.3">
      <c r="A207" s="99"/>
      <c r="B207" s="75"/>
      <c r="C207" s="52" t="s">
        <v>178</v>
      </c>
      <c r="D207" s="580"/>
      <c r="E207" s="66" t="s">
        <v>12</v>
      </c>
      <c r="F207" s="66">
        <v>3</v>
      </c>
      <c r="G207" s="512">
        <f>L207</f>
        <v>0</v>
      </c>
      <c r="H207" s="250">
        <f>F207*G207</f>
        <v>0</v>
      </c>
      <c r="I207" s="255"/>
      <c r="J207" s="34"/>
      <c r="K207" s="34"/>
      <c r="L207" s="34"/>
      <c r="M207" s="130"/>
      <c r="N207" s="130"/>
      <c r="O207" s="35"/>
    </row>
    <row r="208" spans="1:18" s="73" customFormat="1" ht="14.4" x14ac:dyDescent="0.3">
      <c r="A208" s="98"/>
      <c r="B208" s="71"/>
      <c r="C208" s="205" t="s">
        <v>446</v>
      </c>
      <c r="D208" s="552"/>
      <c r="E208" s="65" t="s">
        <v>12</v>
      </c>
      <c r="F208" s="65">
        <v>8</v>
      </c>
      <c r="G208" s="513">
        <f>L208</f>
        <v>0</v>
      </c>
      <c r="H208" s="254">
        <f>G208*F208</f>
        <v>0</v>
      </c>
      <c r="I208" s="34"/>
      <c r="J208" s="34"/>
      <c r="K208" s="34"/>
      <c r="L208" s="34"/>
    </row>
    <row r="209" spans="1:18" s="73" customFormat="1" ht="8.25" customHeight="1" x14ac:dyDescent="0.3">
      <c r="A209" s="99"/>
      <c r="B209" s="75"/>
      <c r="C209" s="223"/>
      <c r="D209" s="569"/>
      <c r="E209" s="256"/>
      <c r="F209" s="256"/>
      <c r="G209" s="512"/>
      <c r="H209" s="250"/>
      <c r="I209" s="34"/>
      <c r="J209" s="34"/>
      <c r="K209" s="34"/>
      <c r="L209" s="34"/>
    </row>
    <row r="210" spans="1:18" s="73" customFormat="1" ht="15.75" x14ac:dyDescent="0.3">
      <c r="A210" s="99"/>
      <c r="B210" s="75">
        <f>COUNT($B$13:B209)+1</f>
        <v>39</v>
      </c>
      <c r="C210" s="48" t="s">
        <v>188</v>
      </c>
      <c r="D210" s="544"/>
      <c r="E210" s="256"/>
      <c r="F210" s="256"/>
      <c r="G210" s="512"/>
      <c r="H210" s="250"/>
      <c r="I210" s="34"/>
      <c r="J210" s="34"/>
      <c r="K210" s="34"/>
      <c r="L210" s="34"/>
      <c r="O210" s="129"/>
      <c r="R210" s="78"/>
    </row>
    <row r="211" spans="1:18" s="73" customFormat="1" ht="47.25" customHeight="1" x14ac:dyDescent="0.3">
      <c r="A211" s="99"/>
      <c r="B211" s="75"/>
      <c r="C211" s="50" t="s">
        <v>256</v>
      </c>
      <c r="D211" s="550"/>
      <c r="E211" s="256"/>
      <c r="F211" s="256"/>
      <c r="G211" s="512"/>
      <c r="H211" s="250"/>
      <c r="I211" s="34"/>
      <c r="J211" s="34"/>
      <c r="K211" s="34"/>
      <c r="L211" s="34"/>
      <c r="R211" s="78"/>
    </row>
    <row r="212" spans="1:18" s="73" customFormat="1" ht="14.4" x14ac:dyDescent="0.3">
      <c r="A212" s="98"/>
      <c r="B212" s="71"/>
      <c r="C212" s="205" t="s">
        <v>250</v>
      </c>
      <c r="D212" s="552"/>
      <c r="E212" s="65" t="s">
        <v>12</v>
      </c>
      <c r="F212" s="65">
        <v>2</v>
      </c>
      <c r="G212" s="513">
        <f>L212</f>
        <v>0</v>
      </c>
      <c r="H212" s="254">
        <f>G212*F212</f>
        <v>0</v>
      </c>
      <c r="I212" s="34"/>
      <c r="J212" s="34"/>
      <c r="K212" s="34"/>
      <c r="L212" s="34"/>
    </row>
    <row r="213" spans="1:18" s="73" customFormat="1" ht="8.25" customHeight="1" x14ac:dyDescent="0.3">
      <c r="A213" s="99"/>
      <c r="B213" s="75"/>
      <c r="C213" s="223"/>
      <c r="D213" s="569"/>
      <c r="E213" s="66"/>
      <c r="F213" s="66"/>
      <c r="G213" s="512"/>
      <c r="H213" s="250"/>
      <c r="I213" s="34"/>
      <c r="J213" s="34"/>
      <c r="K213" s="34"/>
      <c r="L213" s="34"/>
    </row>
    <row r="214" spans="1:18" s="73" customFormat="1" ht="15.75" x14ac:dyDescent="0.3">
      <c r="A214" s="99"/>
      <c r="B214" s="75">
        <f>COUNT($B$13:B213)+1</f>
        <v>40</v>
      </c>
      <c r="C214" s="48" t="s">
        <v>251</v>
      </c>
      <c r="D214" s="544"/>
      <c r="E214" s="66"/>
      <c r="F214" s="66"/>
      <c r="G214" s="512"/>
      <c r="H214" s="250"/>
      <c r="I214" s="34"/>
      <c r="J214" s="34"/>
      <c r="K214" s="34"/>
      <c r="L214" s="34"/>
      <c r="O214" s="129"/>
      <c r="R214" s="78"/>
    </row>
    <row r="215" spans="1:18" ht="43.65" customHeight="1" x14ac:dyDescent="0.3">
      <c r="A215" s="97"/>
      <c r="B215" s="36"/>
      <c r="C215" s="54" t="s">
        <v>294</v>
      </c>
      <c r="D215" s="545"/>
      <c r="E215" s="61"/>
      <c r="F215" s="61"/>
      <c r="G215" s="518"/>
      <c r="H215" s="201"/>
      <c r="I215" s="4"/>
      <c r="J215" s="4"/>
      <c r="K215" s="4"/>
      <c r="L215" s="4"/>
      <c r="R215" s="39"/>
    </row>
    <row r="216" spans="1:18" s="73" customFormat="1" ht="14.4" x14ac:dyDescent="0.3">
      <c r="A216" s="99"/>
      <c r="B216" s="75"/>
      <c r="C216" s="52" t="s">
        <v>81</v>
      </c>
      <c r="D216" s="580"/>
      <c r="E216" s="66" t="s">
        <v>12</v>
      </c>
      <c r="F216" s="66">
        <v>1</v>
      </c>
      <c r="G216" s="512">
        <f>L216</f>
        <v>0</v>
      </c>
      <c r="H216" s="250">
        <f>F216*G216</f>
        <v>0</v>
      </c>
      <c r="I216" s="255"/>
      <c r="J216" s="34"/>
      <c r="K216" s="34"/>
      <c r="L216" s="34"/>
      <c r="M216" s="130"/>
      <c r="N216" s="130"/>
      <c r="O216" s="35"/>
    </row>
    <row r="217" spans="1:18" s="73" customFormat="1" ht="14.4" x14ac:dyDescent="0.3">
      <c r="A217" s="99"/>
      <c r="B217" s="75"/>
      <c r="C217" s="52" t="s">
        <v>178</v>
      </c>
      <c r="D217" s="580"/>
      <c r="E217" s="66" t="s">
        <v>12</v>
      </c>
      <c r="F217" s="66">
        <v>1</v>
      </c>
      <c r="G217" s="512">
        <f>L217</f>
        <v>0</v>
      </c>
      <c r="H217" s="250">
        <f>F217*G217</f>
        <v>0</v>
      </c>
      <c r="I217" s="255"/>
      <c r="J217" s="34"/>
      <c r="K217" s="34"/>
      <c r="L217" s="34"/>
      <c r="M217" s="130"/>
      <c r="N217" s="130"/>
      <c r="O217" s="35"/>
    </row>
    <row r="218" spans="1:18" ht="14.4" x14ac:dyDescent="0.3">
      <c r="A218" s="93"/>
      <c r="B218" s="37"/>
      <c r="C218" s="40" t="s">
        <v>446</v>
      </c>
      <c r="D218" s="547"/>
      <c r="E218" s="60" t="s">
        <v>12</v>
      </c>
      <c r="F218" s="60">
        <v>2</v>
      </c>
      <c r="G218" s="535">
        <f>L218</f>
        <v>0</v>
      </c>
      <c r="H218" s="285">
        <f>G218*F218</f>
        <v>0</v>
      </c>
      <c r="I218" s="4"/>
      <c r="J218" s="4"/>
      <c r="K218" s="4"/>
      <c r="L218" s="4"/>
    </row>
    <row r="219" spans="1:18" s="157" customFormat="1" ht="8.25" customHeight="1" x14ac:dyDescent="0.3">
      <c r="A219" s="491"/>
      <c r="B219" s="154"/>
      <c r="C219" s="492"/>
      <c r="D219" s="619"/>
      <c r="E219" s="493"/>
      <c r="F219" s="493"/>
      <c r="G219" s="539"/>
      <c r="H219" s="494"/>
      <c r="I219" s="155"/>
      <c r="J219" s="155"/>
      <c r="K219" s="155"/>
      <c r="L219" s="155"/>
    </row>
    <row r="220" spans="1:18" s="157" customFormat="1" ht="15.75" x14ac:dyDescent="0.3">
      <c r="A220" s="491"/>
      <c r="B220" s="154">
        <f>COUNT($B$13:B219)+1</f>
        <v>41</v>
      </c>
      <c r="C220" s="48" t="s">
        <v>251</v>
      </c>
      <c r="D220" s="544"/>
      <c r="E220" s="493"/>
      <c r="F220" s="493"/>
      <c r="G220" s="539"/>
      <c r="H220" s="494"/>
      <c r="I220" s="155"/>
      <c r="J220" s="155"/>
      <c r="K220" s="155"/>
      <c r="L220" s="155"/>
      <c r="O220" s="495"/>
      <c r="R220" s="496"/>
    </row>
    <row r="221" spans="1:18" s="157" customFormat="1" ht="43.65" customHeight="1" x14ac:dyDescent="0.3">
      <c r="A221" s="491"/>
      <c r="B221" s="154"/>
      <c r="C221" s="147" t="s">
        <v>254</v>
      </c>
      <c r="D221" s="620"/>
      <c r="E221" s="493"/>
      <c r="F221" s="493"/>
      <c r="G221" s="539"/>
      <c r="H221" s="494"/>
      <c r="I221" s="155"/>
      <c r="J221" s="155"/>
      <c r="K221" s="155"/>
      <c r="L221" s="155"/>
      <c r="R221" s="496"/>
    </row>
    <row r="222" spans="1:18" s="157" customFormat="1" ht="14.4" x14ac:dyDescent="0.3">
      <c r="A222" s="158"/>
      <c r="B222" s="159"/>
      <c r="C222" s="497" t="s">
        <v>250</v>
      </c>
      <c r="D222" s="621"/>
      <c r="E222" s="160" t="s">
        <v>12</v>
      </c>
      <c r="F222" s="160">
        <v>1</v>
      </c>
      <c r="G222" s="540">
        <f>L222</f>
        <v>0</v>
      </c>
      <c r="H222" s="379">
        <f>G222*F222</f>
        <v>0</v>
      </c>
      <c r="I222" s="155"/>
      <c r="J222" s="155"/>
      <c r="K222" s="155"/>
      <c r="L222" s="155"/>
    </row>
    <row r="223" spans="1:18" ht="8.25" customHeight="1" x14ac:dyDescent="0.3">
      <c r="A223" s="97"/>
      <c r="B223" s="36"/>
      <c r="C223" s="8"/>
      <c r="D223" s="570"/>
      <c r="E223" s="61"/>
      <c r="F223" s="66"/>
      <c r="G223" s="518"/>
      <c r="H223" s="201"/>
      <c r="I223" s="4"/>
      <c r="J223" s="4"/>
      <c r="K223" s="4"/>
      <c r="L223" s="4"/>
    </row>
    <row r="224" spans="1:18" ht="15.75" x14ac:dyDescent="0.3">
      <c r="A224" s="97"/>
      <c r="B224" s="36">
        <f>COUNT($B$13:B223)+1</f>
        <v>42</v>
      </c>
      <c r="C224" s="48" t="s">
        <v>252</v>
      </c>
      <c r="D224" s="544"/>
      <c r="E224" s="61"/>
      <c r="F224" s="61"/>
      <c r="G224" s="518"/>
      <c r="H224" s="201"/>
      <c r="I224" s="4"/>
      <c r="J224" s="4"/>
      <c r="K224" s="4"/>
      <c r="L224" s="4"/>
      <c r="O224" s="58"/>
      <c r="R224" s="39"/>
    </row>
    <row r="225" spans="1:18" ht="41.4" x14ac:dyDescent="0.3">
      <c r="A225" s="97"/>
      <c r="B225" s="36"/>
      <c r="C225" s="54" t="s">
        <v>295</v>
      </c>
      <c r="D225" s="545"/>
      <c r="E225" s="193"/>
      <c r="F225" s="193"/>
      <c r="G225" s="518"/>
      <c r="H225" s="201"/>
      <c r="I225" s="4"/>
      <c r="J225" s="4"/>
      <c r="K225" s="4"/>
      <c r="L225" s="4"/>
      <c r="R225" s="39"/>
    </row>
    <row r="226" spans="1:18" s="73" customFormat="1" ht="14.4" x14ac:dyDescent="0.3">
      <c r="A226" s="99"/>
      <c r="B226" s="75"/>
      <c r="C226" s="52" t="s">
        <v>81</v>
      </c>
      <c r="D226" s="580"/>
      <c r="E226" s="66" t="s">
        <v>12</v>
      </c>
      <c r="F226" s="66">
        <v>1</v>
      </c>
      <c r="G226" s="512">
        <f>L226</f>
        <v>0</v>
      </c>
      <c r="H226" s="250">
        <f>F226*G226</f>
        <v>0</v>
      </c>
      <c r="I226" s="255"/>
      <c r="J226" s="34"/>
      <c r="K226" s="34"/>
      <c r="L226" s="34"/>
      <c r="M226" s="130"/>
      <c r="N226" s="130"/>
      <c r="O226" s="35"/>
    </row>
    <row r="227" spans="1:18" s="73" customFormat="1" ht="14.4" x14ac:dyDescent="0.3">
      <c r="A227" s="99"/>
      <c r="B227" s="75"/>
      <c r="C227" s="52" t="s">
        <v>178</v>
      </c>
      <c r="D227" s="580"/>
      <c r="E227" s="66" t="s">
        <v>12</v>
      </c>
      <c r="F227" s="66">
        <v>1</v>
      </c>
      <c r="G227" s="512">
        <f>L227</f>
        <v>0</v>
      </c>
      <c r="H227" s="250">
        <f>F227*G227</f>
        <v>0</v>
      </c>
      <c r="I227" s="255"/>
      <c r="J227" s="34"/>
      <c r="K227" s="34"/>
      <c r="L227" s="34"/>
      <c r="M227" s="130"/>
      <c r="N227" s="130"/>
      <c r="O227" s="35"/>
    </row>
    <row r="228" spans="1:18" ht="14.4" x14ac:dyDescent="0.3">
      <c r="A228" s="93"/>
      <c r="B228" s="37"/>
      <c r="C228" s="40" t="s">
        <v>446</v>
      </c>
      <c r="D228" s="547"/>
      <c r="E228" s="60" t="s">
        <v>12</v>
      </c>
      <c r="F228" s="60">
        <v>2</v>
      </c>
      <c r="G228" s="535">
        <f>L228</f>
        <v>0</v>
      </c>
      <c r="H228" s="285">
        <f>G228*F228</f>
        <v>0</v>
      </c>
      <c r="I228" s="4"/>
      <c r="J228" s="4"/>
      <c r="K228" s="4"/>
      <c r="L228" s="4"/>
    </row>
    <row r="229" spans="1:18" s="73" customFormat="1" ht="8.25" customHeight="1" x14ac:dyDescent="0.3">
      <c r="A229" s="99"/>
      <c r="B229" s="75"/>
      <c r="C229" s="223"/>
      <c r="D229" s="569"/>
      <c r="E229" s="256"/>
      <c r="F229" s="256"/>
      <c r="G229" s="512"/>
      <c r="H229" s="250"/>
      <c r="I229" s="34"/>
      <c r="J229" s="34"/>
      <c r="K229" s="34"/>
      <c r="L229" s="34"/>
    </row>
    <row r="230" spans="1:18" s="73" customFormat="1" ht="15.75" x14ac:dyDescent="0.3">
      <c r="A230" s="99"/>
      <c r="B230" s="75">
        <f>COUNT($B$13:B229)+1</f>
        <v>43</v>
      </c>
      <c r="C230" s="48" t="s">
        <v>252</v>
      </c>
      <c r="D230" s="544"/>
      <c r="E230" s="256"/>
      <c r="F230" s="256"/>
      <c r="G230" s="512"/>
      <c r="H230" s="250"/>
      <c r="I230" s="34"/>
      <c r="J230" s="34"/>
      <c r="K230" s="34"/>
      <c r="L230" s="34"/>
      <c r="O230" s="129"/>
      <c r="R230" s="78"/>
    </row>
    <row r="231" spans="1:18" s="73" customFormat="1" ht="41.4" x14ac:dyDescent="0.3">
      <c r="A231" s="99"/>
      <c r="B231" s="75"/>
      <c r="C231" s="50" t="s">
        <v>253</v>
      </c>
      <c r="D231" s="550"/>
      <c r="E231" s="256"/>
      <c r="F231" s="256"/>
      <c r="G231" s="512"/>
      <c r="H231" s="250"/>
      <c r="I231" s="34"/>
      <c r="J231" s="34"/>
      <c r="K231" s="34"/>
      <c r="L231" s="34"/>
      <c r="R231" s="78"/>
    </row>
    <row r="232" spans="1:18" s="73" customFormat="1" ht="14.4" x14ac:dyDescent="0.3">
      <c r="A232" s="98"/>
      <c r="B232" s="71"/>
      <c r="C232" s="205" t="s">
        <v>250</v>
      </c>
      <c r="D232" s="552"/>
      <c r="E232" s="65" t="s">
        <v>12</v>
      </c>
      <c r="F232" s="65">
        <v>1</v>
      </c>
      <c r="G232" s="513">
        <f>L232</f>
        <v>0</v>
      </c>
      <c r="H232" s="254">
        <f>G232*F232</f>
        <v>0</v>
      </c>
      <c r="I232" s="34"/>
      <c r="J232" s="34"/>
      <c r="K232" s="34"/>
      <c r="L232" s="34"/>
    </row>
    <row r="233" spans="1:18" ht="8.25" customHeight="1" x14ac:dyDescent="0.3">
      <c r="A233" s="97"/>
      <c r="B233" s="36"/>
      <c r="C233" s="8"/>
      <c r="D233" s="570"/>
      <c r="E233" s="193"/>
      <c r="F233" s="256"/>
      <c r="G233" s="518"/>
      <c r="H233" s="201"/>
      <c r="I233" s="4"/>
      <c r="J233" s="4"/>
      <c r="K233" s="4"/>
      <c r="L233" s="4"/>
    </row>
    <row r="234" spans="1:18" ht="15.6" x14ac:dyDescent="0.3">
      <c r="A234" s="97"/>
      <c r="B234" s="36">
        <f>COUNT($B$13:B233)+1</f>
        <v>44</v>
      </c>
      <c r="C234" s="48" t="s">
        <v>179</v>
      </c>
      <c r="D234" s="544"/>
      <c r="E234" s="193"/>
      <c r="F234" s="193"/>
      <c r="G234" s="518"/>
      <c r="H234" s="201"/>
      <c r="I234" s="4"/>
      <c r="J234" s="4"/>
      <c r="K234" s="4"/>
      <c r="L234" s="4"/>
      <c r="O234" s="58"/>
      <c r="R234" s="39"/>
    </row>
    <row r="235" spans="1:18" ht="27.6" x14ac:dyDescent="0.3">
      <c r="A235" s="97"/>
      <c r="B235" s="36"/>
      <c r="C235" s="54" t="s">
        <v>180</v>
      </c>
      <c r="D235" s="545"/>
      <c r="E235" s="193"/>
      <c r="F235" s="193"/>
      <c r="G235" s="518"/>
      <c r="H235" s="201"/>
      <c r="I235" s="4"/>
      <c r="J235" s="4"/>
      <c r="K235" s="4"/>
      <c r="L235" s="4"/>
      <c r="R235" s="39"/>
    </row>
    <row r="236" spans="1:18" ht="14.4" x14ac:dyDescent="0.3">
      <c r="A236" s="93"/>
      <c r="B236" s="37"/>
      <c r="C236" s="40"/>
      <c r="D236" s="547"/>
      <c r="E236" s="60" t="s">
        <v>12</v>
      </c>
      <c r="F236" s="60">
        <v>10</v>
      </c>
      <c r="G236" s="535">
        <f>L236</f>
        <v>0</v>
      </c>
      <c r="H236" s="285">
        <f>G236*F236</f>
        <v>0</v>
      </c>
      <c r="I236" s="4"/>
      <c r="J236" s="4"/>
      <c r="K236" s="4"/>
      <c r="L236" s="4"/>
    </row>
    <row r="237" spans="1:18" ht="8.25" customHeight="1" x14ac:dyDescent="0.3">
      <c r="A237" s="97"/>
      <c r="B237" s="36"/>
      <c r="C237" s="77"/>
      <c r="D237" s="551"/>
      <c r="E237" s="193"/>
      <c r="F237" s="193"/>
      <c r="G237" s="518"/>
      <c r="H237" s="201"/>
      <c r="I237" s="4"/>
      <c r="J237" s="4"/>
      <c r="K237" s="4"/>
      <c r="L237" s="4"/>
      <c r="R237" s="237"/>
    </row>
    <row r="238" spans="1:18" s="73" customFormat="1" ht="16.5" customHeight="1" x14ac:dyDescent="0.3">
      <c r="A238" s="99"/>
      <c r="B238" s="36">
        <f>COUNT($B$13:B237)+1</f>
        <v>45</v>
      </c>
      <c r="C238" s="48" t="s">
        <v>181</v>
      </c>
      <c r="D238" s="544"/>
      <c r="E238" s="256"/>
      <c r="F238" s="256"/>
      <c r="G238" s="512"/>
      <c r="H238" s="250"/>
      <c r="I238" s="34"/>
      <c r="J238" s="34"/>
      <c r="K238" s="34"/>
      <c r="L238" s="34"/>
      <c r="O238" s="129"/>
      <c r="R238" s="78"/>
    </row>
    <row r="239" spans="1:18" s="73" customFormat="1" ht="57" x14ac:dyDescent="0.3">
      <c r="A239" s="99"/>
      <c r="B239" s="75"/>
      <c r="C239" s="44" t="s">
        <v>182</v>
      </c>
      <c r="D239" s="557"/>
      <c r="E239" s="256"/>
      <c r="F239" s="256"/>
      <c r="G239" s="512"/>
      <c r="H239" s="250"/>
      <c r="I239" s="34"/>
      <c r="J239" s="34"/>
      <c r="K239" s="34"/>
      <c r="L239" s="34"/>
      <c r="O239" s="129"/>
      <c r="R239" s="78"/>
    </row>
    <row r="240" spans="1:18" s="73" customFormat="1" ht="14.4" x14ac:dyDescent="0.3">
      <c r="A240" s="98"/>
      <c r="B240" s="71"/>
      <c r="C240" s="175"/>
      <c r="D240" s="554"/>
      <c r="E240" s="65" t="s">
        <v>12</v>
      </c>
      <c r="F240" s="65">
        <v>5</v>
      </c>
      <c r="G240" s="513">
        <f>L240</f>
        <v>0</v>
      </c>
      <c r="H240" s="254">
        <f>G240*F240</f>
        <v>0</v>
      </c>
      <c r="I240" s="34"/>
      <c r="J240" s="34"/>
      <c r="K240" s="34"/>
      <c r="L240" s="34"/>
    </row>
    <row r="241" spans="1:18" ht="8.25" customHeight="1" x14ac:dyDescent="0.3">
      <c r="A241" s="97"/>
      <c r="B241" s="36"/>
      <c r="C241" s="8"/>
      <c r="D241" s="570"/>
      <c r="E241" s="193"/>
      <c r="F241" s="256"/>
      <c r="G241" s="518"/>
      <c r="H241" s="201"/>
      <c r="I241" s="4"/>
      <c r="J241" s="4"/>
      <c r="K241" s="4"/>
      <c r="L241" s="4"/>
    </row>
    <row r="242" spans="1:18" s="73" customFormat="1" ht="15.6" x14ac:dyDescent="0.3">
      <c r="A242" s="99"/>
      <c r="B242" s="36">
        <f>COUNT($B$13:B241)+1</f>
        <v>46</v>
      </c>
      <c r="C242" s="48" t="s">
        <v>183</v>
      </c>
      <c r="D242" s="544"/>
      <c r="E242" s="256"/>
      <c r="F242" s="256"/>
      <c r="G242" s="512"/>
      <c r="H242" s="250"/>
      <c r="I242" s="34"/>
      <c r="J242" s="34"/>
      <c r="K242" s="34"/>
      <c r="L242" s="34"/>
      <c r="O242" s="129"/>
      <c r="R242" s="78"/>
    </row>
    <row r="243" spans="1:18" s="73" customFormat="1" ht="55.2" x14ac:dyDescent="0.3">
      <c r="A243" s="99"/>
      <c r="B243" s="75"/>
      <c r="C243" s="44" t="s">
        <v>184</v>
      </c>
      <c r="D243" s="557"/>
      <c r="E243" s="256"/>
      <c r="F243" s="256"/>
      <c r="G243" s="512"/>
      <c r="H243" s="250"/>
      <c r="I243" s="34"/>
      <c r="J243" s="34"/>
      <c r="K243" s="34"/>
      <c r="L243" s="34"/>
      <c r="O243" s="129"/>
      <c r="R243" s="78"/>
    </row>
    <row r="244" spans="1:18" s="73" customFormat="1" ht="14.4" x14ac:dyDescent="0.3">
      <c r="A244" s="98"/>
      <c r="B244" s="71"/>
      <c r="C244" s="175"/>
      <c r="D244" s="554"/>
      <c r="E244" s="65" t="s">
        <v>12</v>
      </c>
      <c r="F244" s="65">
        <v>5</v>
      </c>
      <c r="G244" s="513">
        <f>L244</f>
        <v>0</v>
      </c>
      <c r="H244" s="254">
        <f>G244*F244</f>
        <v>0</v>
      </c>
      <c r="I244" s="34"/>
      <c r="J244" s="34"/>
      <c r="K244" s="34"/>
      <c r="L244" s="34"/>
    </row>
    <row r="245" spans="1:18" s="73" customFormat="1" ht="8.25" customHeight="1" x14ac:dyDescent="0.3">
      <c r="A245" s="99"/>
      <c r="B245" s="75"/>
      <c r="C245" s="223"/>
      <c r="D245" s="569"/>
      <c r="E245" s="256"/>
      <c r="F245" s="256"/>
      <c r="G245" s="512"/>
      <c r="H245" s="250"/>
      <c r="I245" s="34"/>
      <c r="J245" s="34"/>
      <c r="K245" s="34"/>
      <c r="L245" s="34"/>
    </row>
    <row r="246" spans="1:18" s="73" customFormat="1" ht="27.6" x14ac:dyDescent="0.3">
      <c r="A246" s="99"/>
      <c r="B246" s="75">
        <f>COUNT($B$13:B245)+1</f>
        <v>47</v>
      </c>
      <c r="C246" s="132" t="s">
        <v>185</v>
      </c>
      <c r="D246" s="566"/>
      <c r="E246" s="256"/>
      <c r="F246" s="256"/>
      <c r="G246" s="512"/>
      <c r="H246" s="250"/>
      <c r="I246" s="34"/>
      <c r="J246" s="34"/>
      <c r="K246" s="34"/>
      <c r="L246" s="34"/>
      <c r="O246" s="129"/>
      <c r="R246" s="78"/>
    </row>
    <row r="247" spans="1:18" s="73" customFormat="1" ht="29.25" customHeight="1" x14ac:dyDescent="0.3">
      <c r="A247" s="99"/>
      <c r="B247" s="75"/>
      <c r="C247" s="224" t="s">
        <v>186</v>
      </c>
      <c r="D247" s="567"/>
      <c r="E247" s="256"/>
      <c r="F247" s="256"/>
      <c r="G247" s="512"/>
      <c r="H247" s="250"/>
      <c r="I247" s="34"/>
      <c r="J247" s="34"/>
      <c r="K247" s="34"/>
      <c r="L247" s="34"/>
      <c r="O247" s="129"/>
      <c r="R247" s="78"/>
    </row>
    <row r="248" spans="1:18" s="73" customFormat="1" ht="14.4" x14ac:dyDescent="0.3">
      <c r="A248" s="98"/>
      <c r="B248" s="71"/>
      <c r="C248" s="128"/>
      <c r="D248" s="568"/>
      <c r="E248" s="65" t="s">
        <v>12</v>
      </c>
      <c r="F248" s="65">
        <v>4</v>
      </c>
      <c r="G248" s="513">
        <f>L248</f>
        <v>0</v>
      </c>
      <c r="H248" s="254">
        <f>G248*F248</f>
        <v>0</v>
      </c>
      <c r="I248" s="34"/>
      <c r="J248" s="34"/>
      <c r="K248" s="34"/>
      <c r="L248" s="34"/>
    </row>
    <row r="249" spans="1:18" s="73" customFormat="1" ht="8.25" customHeight="1" x14ac:dyDescent="0.3">
      <c r="A249" s="99"/>
      <c r="B249" s="75"/>
      <c r="C249" s="223"/>
      <c r="D249" s="569"/>
      <c r="E249" s="256"/>
      <c r="F249" s="256"/>
      <c r="G249" s="512"/>
      <c r="H249" s="250"/>
      <c r="I249" s="34"/>
      <c r="J249" s="34"/>
      <c r="K249" s="34"/>
      <c r="L249" s="34"/>
    </row>
    <row r="250" spans="1:18" s="73" customFormat="1" ht="15.75" x14ac:dyDescent="0.3">
      <c r="A250" s="99"/>
      <c r="B250" s="75">
        <f>COUNT($B$13:B249)+1</f>
        <v>48</v>
      </c>
      <c r="C250" s="132" t="s">
        <v>478</v>
      </c>
      <c r="D250" s="566"/>
      <c r="E250" s="256"/>
      <c r="F250" s="256"/>
      <c r="G250" s="512"/>
      <c r="H250" s="250"/>
      <c r="I250" s="34"/>
      <c r="J250" s="34"/>
      <c r="K250" s="34"/>
      <c r="L250" s="34"/>
      <c r="O250" s="129"/>
      <c r="R250" s="78"/>
    </row>
    <row r="251" spans="1:18" s="73" customFormat="1" ht="15.75" x14ac:dyDescent="0.3">
      <c r="A251" s="99"/>
      <c r="B251" s="75"/>
      <c r="C251" s="369" t="s">
        <v>478</v>
      </c>
      <c r="D251" s="567"/>
      <c r="E251" s="256"/>
      <c r="F251" s="256"/>
      <c r="G251" s="512"/>
      <c r="H251" s="250"/>
      <c r="I251" s="34"/>
      <c r="J251" s="34"/>
      <c r="K251" s="34"/>
      <c r="L251" s="34"/>
      <c r="O251" s="129"/>
      <c r="R251" s="78"/>
    </row>
    <row r="252" spans="1:18" s="73" customFormat="1" ht="15.75" x14ac:dyDescent="0.3">
      <c r="A252" s="99"/>
      <c r="B252" s="75"/>
      <c r="C252" s="456" t="s">
        <v>479</v>
      </c>
      <c r="D252" s="567"/>
      <c r="E252" s="256"/>
      <c r="F252" s="256"/>
      <c r="G252" s="512"/>
      <c r="H252" s="250"/>
      <c r="I252" s="34"/>
      <c r="J252" s="34"/>
      <c r="K252" s="34"/>
      <c r="L252" s="34"/>
      <c r="O252" s="129"/>
      <c r="R252" s="78"/>
    </row>
    <row r="253" spans="1:18" s="73" customFormat="1" ht="14.4" x14ac:dyDescent="0.3">
      <c r="A253" s="98"/>
      <c r="B253" s="71"/>
      <c r="C253" s="128"/>
      <c r="D253" s="568"/>
      <c r="E253" s="65" t="s">
        <v>12</v>
      </c>
      <c r="F253" s="65">
        <v>1</v>
      </c>
      <c r="G253" s="513">
        <f>L253</f>
        <v>0</v>
      </c>
      <c r="H253" s="254">
        <f>G253*F253</f>
        <v>0</v>
      </c>
      <c r="I253" s="34"/>
      <c r="J253" s="34"/>
      <c r="K253" s="34"/>
      <c r="L253" s="34"/>
    </row>
    <row r="254" spans="1:18" ht="8.25" customHeight="1" x14ac:dyDescent="0.3">
      <c r="A254" s="97"/>
      <c r="B254" s="36"/>
      <c r="C254" s="42"/>
      <c r="D254" s="555"/>
      <c r="E254" s="193"/>
      <c r="F254" s="193"/>
      <c r="G254" s="512"/>
      <c r="H254" s="250"/>
      <c r="I254" s="4"/>
      <c r="J254" s="4"/>
      <c r="K254" s="4"/>
      <c r="L254" s="4"/>
      <c r="R254" s="237"/>
    </row>
    <row r="255" spans="1:18" x14ac:dyDescent="0.3">
      <c r="A255" s="97"/>
      <c r="B255" s="36">
        <f>COUNT($B$13:B254)+1</f>
        <v>49</v>
      </c>
      <c r="C255" s="51" t="s">
        <v>280</v>
      </c>
      <c r="D255" s="556"/>
      <c r="E255" s="193"/>
      <c r="F255" s="193"/>
      <c r="G255" s="512"/>
      <c r="H255" s="250"/>
      <c r="I255" s="4"/>
      <c r="J255" s="4"/>
      <c r="K255" s="4"/>
      <c r="L255" s="4"/>
      <c r="O255" s="41"/>
    </row>
    <row r="256" spans="1:18" ht="45.9" customHeight="1" x14ac:dyDescent="0.3">
      <c r="A256" s="97"/>
      <c r="B256" s="36"/>
      <c r="C256" s="44" t="s">
        <v>281</v>
      </c>
      <c r="D256" s="557"/>
      <c r="E256" s="193"/>
      <c r="F256" s="193"/>
      <c r="G256" s="512"/>
      <c r="H256" s="250"/>
      <c r="I256" s="4"/>
      <c r="J256" s="4"/>
      <c r="K256" s="4"/>
      <c r="L256" s="4"/>
      <c r="M256" s="41"/>
      <c r="N256" s="41"/>
      <c r="O256" s="35"/>
    </row>
    <row r="257" spans="1:18" ht="14.4" x14ac:dyDescent="0.3">
      <c r="A257" s="97"/>
      <c r="B257" s="36"/>
      <c r="C257" s="52" t="s">
        <v>132</v>
      </c>
      <c r="D257" s="557"/>
      <c r="E257" s="61" t="s">
        <v>18</v>
      </c>
      <c r="F257" s="61">
        <v>20</v>
      </c>
      <c r="G257" s="512">
        <f t="shared" ref="G257" si="0">L257</f>
        <v>0</v>
      </c>
      <c r="H257" s="250">
        <f t="shared" ref="H257:H261" si="1">F257*G257</f>
        <v>0</v>
      </c>
      <c r="I257" s="4"/>
      <c r="J257" s="4"/>
      <c r="K257" s="4"/>
      <c r="L257" s="4"/>
      <c r="M257" s="41"/>
      <c r="N257" s="41"/>
      <c r="O257" s="35"/>
    </row>
    <row r="258" spans="1:18" ht="14.4" x14ac:dyDescent="0.3">
      <c r="A258" s="97"/>
      <c r="B258" s="36"/>
      <c r="C258" s="52" t="s">
        <v>463</v>
      </c>
      <c r="D258" s="557"/>
      <c r="E258" s="61" t="s">
        <v>18</v>
      </c>
      <c r="F258" s="61">
        <v>22</v>
      </c>
      <c r="G258" s="512">
        <f t="shared" ref="G258:G260" si="2">L258</f>
        <v>0</v>
      </c>
      <c r="H258" s="250">
        <f t="shared" ref="H258:H260" si="3">F258*G258</f>
        <v>0</v>
      </c>
      <c r="I258" s="4"/>
      <c r="J258" s="4"/>
      <c r="K258" s="4"/>
      <c r="L258" s="4"/>
      <c r="M258" s="41"/>
      <c r="N258" s="41"/>
      <c r="O258" s="35"/>
    </row>
    <row r="259" spans="1:18" ht="14.4" x14ac:dyDescent="0.3">
      <c r="A259" s="97"/>
      <c r="B259" s="36"/>
      <c r="C259" s="52" t="s">
        <v>209</v>
      </c>
      <c r="D259" s="557"/>
      <c r="E259" s="61" t="s">
        <v>18</v>
      </c>
      <c r="F259" s="61">
        <v>8</v>
      </c>
      <c r="G259" s="512">
        <f t="shared" si="2"/>
        <v>0</v>
      </c>
      <c r="H259" s="250">
        <f t="shared" si="3"/>
        <v>0</v>
      </c>
      <c r="I259" s="4"/>
      <c r="J259" s="4"/>
      <c r="K259" s="4"/>
      <c r="L259" s="4"/>
      <c r="M259" s="41"/>
      <c r="N259" s="41"/>
      <c r="O259" s="35"/>
    </row>
    <row r="260" spans="1:18" ht="14.4" x14ac:dyDescent="0.3">
      <c r="A260" s="97"/>
      <c r="B260" s="36"/>
      <c r="C260" s="52" t="s">
        <v>464</v>
      </c>
      <c r="D260" s="557"/>
      <c r="E260" s="61" t="s">
        <v>18</v>
      </c>
      <c r="F260" s="61">
        <v>12</v>
      </c>
      <c r="G260" s="512">
        <f t="shared" si="2"/>
        <v>0</v>
      </c>
      <c r="H260" s="250">
        <f t="shared" si="3"/>
        <v>0</v>
      </c>
      <c r="I260" s="4"/>
      <c r="J260" s="4"/>
      <c r="K260" s="4"/>
      <c r="L260" s="4"/>
      <c r="M260" s="41"/>
      <c r="N260" s="41"/>
      <c r="O260" s="35"/>
    </row>
    <row r="261" spans="1:18" ht="14.4" x14ac:dyDescent="0.3">
      <c r="A261" s="97"/>
      <c r="B261" s="36"/>
      <c r="C261" s="52" t="s">
        <v>446</v>
      </c>
      <c r="D261" s="557"/>
      <c r="E261" s="61" t="s">
        <v>18</v>
      </c>
      <c r="F261" s="61">
        <v>36</v>
      </c>
      <c r="G261" s="512">
        <f>L261</f>
        <v>0</v>
      </c>
      <c r="H261" s="250">
        <f t="shared" si="1"/>
        <v>0</v>
      </c>
      <c r="I261" s="4"/>
      <c r="J261" s="4"/>
      <c r="K261" s="4"/>
      <c r="L261" s="4"/>
      <c r="M261" s="41"/>
      <c r="N261" s="41"/>
      <c r="O261" s="35"/>
    </row>
    <row r="262" spans="1:18" s="73" customFormat="1" ht="14.4" x14ac:dyDescent="0.3">
      <c r="A262" s="98"/>
      <c r="B262" s="71"/>
      <c r="C262" s="128" t="s">
        <v>465</v>
      </c>
      <c r="D262" s="558"/>
      <c r="E262" s="65" t="s">
        <v>18</v>
      </c>
      <c r="F262" s="65">
        <v>20</v>
      </c>
      <c r="G262" s="513">
        <f>L262</f>
        <v>0</v>
      </c>
      <c r="H262" s="254">
        <f>G262*F262</f>
        <v>0</v>
      </c>
      <c r="I262" s="34"/>
      <c r="J262" s="34"/>
      <c r="K262" s="34"/>
      <c r="L262" s="34"/>
      <c r="M262" s="130"/>
      <c r="N262" s="130"/>
      <c r="O262" s="35"/>
    </row>
    <row r="263" spans="1:18" ht="8.25" customHeight="1" x14ac:dyDescent="0.3">
      <c r="A263" s="97"/>
      <c r="B263" s="36"/>
      <c r="C263" s="42"/>
      <c r="D263" s="555"/>
      <c r="E263" s="193"/>
      <c r="F263" s="193"/>
      <c r="G263" s="512"/>
      <c r="H263" s="250"/>
      <c r="I263" s="4"/>
      <c r="J263" s="4"/>
      <c r="K263" s="4"/>
      <c r="L263" s="4"/>
      <c r="R263" s="237"/>
    </row>
    <row r="264" spans="1:18" ht="41.4" x14ac:dyDescent="0.3">
      <c r="A264" s="97"/>
      <c r="B264" s="75">
        <f>COUNT($B$12:B263)+1</f>
        <v>50</v>
      </c>
      <c r="C264" s="51" t="s">
        <v>567</v>
      </c>
      <c r="D264" s="556"/>
      <c r="E264" s="193"/>
      <c r="F264" s="193"/>
      <c r="G264" s="512"/>
      <c r="H264" s="250"/>
      <c r="I264" s="4"/>
      <c r="J264" s="4"/>
      <c r="K264" s="4"/>
      <c r="L264" s="4"/>
    </row>
    <row r="265" spans="1:18" ht="122.4" customHeight="1" x14ac:dyDescent="0.3">
      <c r="A265" s="97"/>
      <c r="B265" s="36"/>
      <c r="C265" s="54" t="s">
        <v>461</v>
      </c>
      <c r="D265" s="545"/>
      <c r="E265" s="193"/>
      <c r="F265" s="193"/>
      <c r="G265" s="512"/>
      <c r="H265" s="250"/>
      <c r="I265" s="4"/>
      <c r="J265" s="4"/>
      <c r="K265" s="4"/>
      <c r="L265" s="4"/>
      <c r="N265" s="41"/>
    </row>
    <row r="266" spans="1:18" ht="19.05" customHeight="1" x14ac:dyDescent="0.3">
      <c r="A266" s="97"/>
      <c r="B266" s="36"/>
      <c r="C266" s="248" t="s">
        <v>284</v>
      </c>
      <c r="D266" s="570"/>
      <c r="E266" s="61"/>
      <c r="F266" s="61"/>
      <c r="G266" s="512"/>
      <c r="H266" s="250"/>
    </row>
    <row r="267" spans="1:18" s="203" customFormat="1" x14ac:dyDescent="0.3">
      <c r="A267" s="197"/>
      <c r="B267" s="198"/>
      <c r="C267" s="52" t="s">
        <v>212</v>
      </c>
      <c r="D267" s="580"/>
      <c r="E267" s="61" t="s">
        <v>18</v>
      </c>
      <c r="F267" s="61">
        <f t="shared" ref="F267:F272" si="4">F257</f>
        <v>20</v>
      </c>
      <c r="G267" s="512">
        <f t="shared" ref="G267:G272" si="5">L267</f>
        <v>0</v>
      </c>
      <c r="H267" s="250">
        <f t="shared" ref="H267:H271" si="6">F267*G267</f>
        <v>0</v>
      </c>
      <c r="I267" s="202"/>
      <c r="J267" s="202"/>
      <c r="K267" s="202"/>
      <c r="L267" s="202"/>
      <c r="M267" s="204"/>
      <c r="N267" s="204"/>
      <c r="O267" s="251"/>
    </row>
    <row r="268" spans="1:18" s="203" customFormat="1" x14ac:dyDescent="0.3">
      <c r="A268" s="197"/>
      <c r="B268" s="198"/>
      <c r="C268" s="52" t="s">
        <v>213</v>
      </c>
      <c r="D268" s="580"/>
      <c r="E268" s="61" t="s">
        <v>18</v>
      </c>
      <c r="F268" s="61">
        <f t="shared" si="4"/>
        <v>22</v>
      </c>
      <c r="G268" s="512">
        <f t="shared" si="5"/>
        <v>0</v>
      </c>
      <c r="H268" s="250">
        <f t="shared" si="6"/>
        <v>0</v>
      </c>
      <c r="I268" s="202"/>
      <c r="J268" s="202"/>
      <c r="K268" s="202"/>
      <c r="L268" s="202"/>
      <c r="M268" s="204"/>
      <c r="N268" s="204"/>
      <c r="O268" s="251"/>
    </row>
    <row r="269" spans="1:18" x14ac:dyDescent="0.3">
      <c r="A269" s="97"/>
      <c r="B269" s="36"/>
      <c r="C269" s="52" t="s">
        <v>215</v>
      </c>
      <c r="D269" s="557"/>
      <c r="E269" s="61" t="s">
        <v>18</v>
      </c>
      <c r="F269" s="61">
        <f t="shared" si="4"/>
        <v>8</v>
      </c>
      <c r="G269" s="512">
        <f t="shared" si="5"/>
        <v>0</v>
      </c>
      <c r="H269" s="250">
        <f t="shared" si="6"/>
        <v>0</v>
      </c>
      <c r="I269" s="4"/>
      <c r="J269" s="4"/>
      <c r="K269" s="4"/>
      <c r="L269" s="4"/>
      <c r="M269" s="41"/>
      <c r="N269" s="41"/>
      <c r="O269" s="35"/>
    </row>
    <row r="270" spans="1:18" x14ac:dyDescent="0.3">
      <c r="A270" s="97"/>
      <c r="B270" s="36"/>
      <c r="C270" s="52" t="s">
        <v>462</v>
      </c>
      <c r="D270" s="557"/>
      <c r="E270" s="61" t="s">
        <v>18</v>
      </c>
      <c r="F270" s="61">
        <f t="shared" si="4"/>
        <v>12</v>
      </c>
      <c r="G270" s="512">
        <f t="shared" si="5"/>
        <v>0</v>
      </c>
      <c r="H270" s="250">
        <f t="shared" si="6"/>
        <v>0</v>
      </c>
      <c r="I270" s="4"/>
      <c r="J270" s="4"/>
      <c r="K270" s="4"/>
      <c r="L270" s="4"/>
      <c r="M270" s="41"/>
      <c r="N270" s="41"/>
      <c r="O270" s="35"/>
    </row>
    <row r="271" spans="1:18" ht="14.4" x14ac:dyDescent="0.3">
      <c r="A271" s="97"/>
      <c r="B271" s="36"/>
      <c r="C271" s="52" t="s">
        <v>466</v>
      </c>
      <c r="D271" s="557"/>
      <c r="E271" s="61" t="s">
        <v>18</v>
      </c>
      <c r="F271" s="61">
        <f t="shared" si="4"/>
        <v>36</v>
      </c>
      <c r="G271" s="512">
        <f t="shared" si="5"/>
        <v>0</v>
      </c>
      <c r="H271" s="250">
        <f t="shared" si="6"/>
        <v>0</v>
      </c>
      <c r="I271" s="4"/>
      <c r="J271" s="4"/>
      <c r="K271" s="4"/>
      <c r="L271" s="4"/>
      <c r="M271" s="41"/>
      <c r="N271" s="41"/>
      <c r="O271" s="35"/>
    </row>
    <row r="272" spans="1:18" ht="14.4" x14ac:dyDescent="0.3">
      <c r="A272" s="93"/>
      <c r="B272" s="37"/>
      <c r="C272" s="128" t="s">
        <v>268</v>
      </c>
      <c r="D272" s="558"/>
      <c r="E272" s="60" t="s">
        <v>18</v>
      </c>
      <c r="F272" s="60">
        <f t="shared" si="4"/>
        <v>20</v>
      </c>
      <c r="G272" s="513">
        <f t="shared" si="5"/>
        <v>0</v>
      </c>
      <c r="H272" s="254">
        <f>G272*F272</f>
        <v>0</v>
      </c>
      <c r="I272" s="4"/>
      <c r="J272" s="4"/>
      <c r="K272" s="4"/>
      <c r="L272" s="4"/>
      <c r="M272" s="41"/>
      <c r="N272" s="41"/>
      <c r="O272" s="35"/>
    </row>
    <row r="273" spans="1:18" ht="8.25" customHeight="1" x14ac:dyDescent="0.3">
      <c r="A273" s="97"/>
      <c r="B273" s="36"/>
      <c r="C273" s="42"/>
      <c r="D273" s="555"/>
      <c r="E273" s="193"/>
      <c r="F273" s="193"/>
      <c r="G273" s="512"/>
      <c r="H273" s="250"/>
      <c r="I273" s="4"/>
      <c r="J273" s="4"/>
      <c r="K273" s="4"/>
      <c r="L273" s="4"/>
      <c r="R273" s="237"/>
    </row>
    <row r="274" spans="1:18" s="73" customFormat="1" x14ac:dyDescent="0.3">
      <c r="A274" s="99"/>
      <c r="B274" s="36">
        <f>COUNT($B$13:B273)+1</f>
        <v>51</v>
      </c>
      <c r="C274" s="51" t="s">
        <v>286</v>
      </c>
      <c r="D274" s="556"/>
      <c r="E274" s="256"/>
      <c r="F274" s="256"/>
      <c r="G274" s="512"/>
      <c r="H274" s="250"/>
      <c r="I274" s="34"/>
      <c r="J274" s="34"/>
      <c r="K274" s="34"/>
      <c r="L274" s="34"/>
    </row>
    <row r="275" spans="1:18" ht="96.6" x14ac:dyDescent="0.3">
      <c r="A275" s="97"/>
      <c r="B275" s="36"/>
      <c r="C275" s="44" t="s">
        <v>285</v>
      </c>
      <c r="D275" s="557"/>
      <c r="E275" s="193"/>
      <c r="F275" s="193"/>
      <c r="G275" s="512"/>
      <c r="H275" s="250"/>
      <c r="I275" s="4"/>
      <c r="J275" s="4"/>
      <c r="K275" s="4"/>
      <c r="L275" s="4"/>
      <c r="M275" s="41"/>
      <c r="N275" s="41"/>
      <c r="O275" s="35"/>
    </row>
    <row r="276" spans="1:18" s="73" customFormat="1" ht="14.4" x14ac:dyDescent="0.3">
      <c r="A276" s="98"/>
      <c r="B276" s="71"/>
      <c r="C276" s="45" t="s">
        <v>287</v>
      </c>
      <c r="D276" s="558"/>
      <c r="E276" s="65" t="s">
        <v>66</v>
      </c>
      <c r="F276" s="65">
        <v>55</v>
      </c>
      <c r="G276" s="513">
        <f>L276</f>
        <v>0</v>
      </c>
      <c r="H276" s="254">
        <f>G276*F276</f>
        <v>0</v>
      </c>
      <c r="I276" s="34"/>
      <c r="J276" s="34"/>
      <c r="K276" s="173"/>
      <c r="L276" s="34"/>
    </row>
    <row r="277" spans="1:18" ht="8.25" customHeight="1" x14ac:dyDescent="0.3">
      <c r="A277" s="97"/>
      <c r="B277" s="36"/>
      <c r="C277" s="42"/>
      <c r="D277" s="555"/>
      <c r="E277" s="193"/>
      <c r="F277" s="193"/>
      <c r="G277" s="512"/>
      <c r="H277" s="250"/>
      <c r="I277" s="4"/>
      <c r="J277" s="4"/>
      <c r="K277" s="4"/>
      <c r="L277" s="4"/>
      <c r="R277" s="237"/>
    </row>
    <row r="278" spans="1:18" s="73" customFormat="1" x14ac:dyDescent="0.3">
      <c r="A278" s="99"/>
      <c r="B278" s="75">
        <f>COUNT($B$13:B276)+1</f>
        <v>52</v>
      </c>
      <c r="C278" s="48" t="s">
        <v>84</v>
      </c>
      <c r="D278" s="544"/>
      <c r="E278" s="256"/>
      <c r="F278" s="256"/>
      <c r="G278" s="512"/>
      <c r="H278" s="250"/>
      <c r="I278" s="34"/>
      <c r="J278" s="34"/>
      <c r="K278" s="173"/>
      <c r="L278" s="34"/>
    </row>
    <row r="279" spans="1:18" s="73" customFormat="1" ht="41.4" x14ac:dyDescent="0.3">
      <c r="A279" s="98"/>
      <c r="B279" s="71"/>
      <c r="C279" s="45" t="s">
        <v>85</v>
      </c>
      <c r="D279" s="558"/>
      <c r="E279" s="65" t="s">
        <v>86</v>
      </c>
      <c r="F279" s="65">
        <v>15</v>
      </c>
      <c r="G279" s="513">
        <f>L279</f>
        <v>0</v>
      </c>
      <c r="H279" s="254">
        <f>G279*F279</f>
        <v>0</v>
      </c>
      <c r="I279" s="34"/>
      <c r="J279" s="34"/>
      <c r="K279" s="173"/>
      <c r="L279" s="34"/>
    </row>
    <row r="280" spans="1:18" ht="8.25" customHeight="1" x14ac:dyDescent="0.3">
      <c r="A280" s="97"/>
      <c r="B280" s="36"/>
      <c r="C280" s="42"/>
      <c r="D280" s="555"/>
      <c r="E280" s="193"/>
      <c r="F280" s="193"/>
      <c r="G280" s="512"/>
      <c r="H280" s="250"/>
      <c r="I280" s="4"/>
      <c r="J280" s="4"/>
      <c r="K280" s="4"/>
      <c r="L280" s="4"/>
      <c r="R280" s="237"/>
    </row>
    <row r="281" spans="1:18" s="73" customFormat="1" ht="27.6" x14ac:dyDescent="0.3">
      <c r="A281" s="99"/>
      <c r="B281" s="75">
        <f>COUNT($B$13:B279)+1</f>
        <v>53</v>
      </c>
      <c r="C281" s="48" t="s">
        <v>115</v>
      </c>
      <c r="D281" s="544"/>
      <c r="E281" s="256"/>
      <c r="F281" s="256"/>
      <c r="G281" s="512"/>
      <c r="H281" s="250"/>
      <c r="I281" s="34"/>
      <c r="J281" s="34"/>
      <c r="K281" s="173"/>
      <c r="L281" s="34"/>
    </row>
    <row r="282" spans="1:18" s="73" customFormat="1" ht="41.4" x14ac:dyDescent="0.3">
      <c r="A282" s="98"/>
      <c r="B282" s="71"/>
      <c r="C282" s="45" t="s">
        <v>39</v>
      </c>
      <c r="D282" s="558"/>
      <c r="E282" s="65" t="s">
        <v>86</v>
      </c>
      <c r="F282" s="65">
        <v>5</v>
      </c>
      <c r="G282" s="513">
        <f>L282</f>
        <v>0</v>
      </c>
      <c r="H282" s="254">
        <f>G282*F282</f>
        <v>0</v>
      </c>
      <c r="I282" s="34"/>
      <c r="J282" s="34"/>
      <c r="K282" s="173"/>
      <c r="L282" s="34"/>
    </row>
    <row r="283" spans="1:18" ht="8.25" customHeight="1" x14ac:dyDescent="0.3">
      <c r="A283" s="97"/>
      <c r="B283" s="36"/>
      <c r="C283" s="42"/>
      <c r="D283" s="555"/>
      <c r="E283" s="193"/>
      <c r="F283" s="193"/>
      <c r="G283" s="512"/>
      <c r="H283" s="250"/>
      <c r="I283" s="4"/>
      <c r="J283" s="4"/>
      <c r="K283" s="4"/>
      <c r="L283" s="4"/>
      <c r="R283" s="237"/>
    </row>
    <row r="284" spans="1:18" s="73" customFormat="1" ht="27.6" x14ac:dyDescent="0.3">
      <c r="A284" s="99"/>
      <c r="B284" s="75">
        <f>COUNT($B$13:B279)+1</f>
        <v>53</v>
      </c>
      <c r="C284" s="48" t="s">
        <v>306</v>
      </c>
      <c r="D284" s="544"/>
      <c r="E284" s="256"/>
      <c r="F284" s="256"/>
      <c r="G284" s="512"/>
      <c r="H284" s="250"/>
      <c r="I284" s="34"/>
      <c r="J284" s="34"/>
      <c r="K284" s="173"/>
      <c r="L284" s="34"/>
    </row>
    <row r="285" spans="1:18" s="73" customFormat="1" ht="14.4" x14ac:dyDescent="0.3">
      <c r="A285" s="98"/>
      <c r="B285" s="71"/>
      <c r="C285" s="45"/>
      <c r="D285" s="558"/>
      <c r="E285" s="65" t="s">
        <v>13</v>
      </c>
      <c r="F285" s="65">
        <v>1</v>
      </c>
      <c r="G285" s="513">
        <f>L285</f>
        <v>0</v>
      </c>
      <c r="H285" s="254">
        <f>G285*F285</f>
        <v>0</v>
      </c>
      <c r="I285" s="34"/>
      <c r="J285" s="34"/>
      <c r="K285" s="173"/>
      <c r="L285" s="34"/>
    </row>
    <row r="286" spans="1:18" ht="8.25" customHeight="1" x14ac:dyDescent="0.3">
      <c r="A286" s="97"/>
      <c r="B286" s="36"/>
      <c r="C286" s="42"/>
      <c r="D286" s="555"/>
      <c r="E286" s="193"/>
      <c r="F286" s="193"/>
      <c r="G286" s="512"/>
      <c r="H286" s="250"/>
      <c r="I286" s="4"/>
      <c r="J286" s="4"/>
      <c r="K286" s="4"/>
      <c r="L286" s="4"/>
      <c r="R286" s="237"/>
    </row>
    <row r="287" spans="1:18" s="73" customFormat="1" ht="28.8" x14ac:dyDescent="0.3">
      <c r="A287" s="99"/>
      <c r="B287" s="75">
        <f>COUNT($B$13:B282)+1</f>
        <v>54</v>
      </c>
      <c r="C287" s="48" t="s">
        <v>305</v>
      </c>
      <c r="D287" s="544"/>
      <c r="E287" s="256"/>
      <c r="F287" s="256"/>
      <c r="G287" s="512"/>
      <c r="H287" s="250"/>
      <c r="I287" s="34"/>
      <c r="J287" s="34"/>
      <c r="K287" s="173"/>
      <c r="L287" s="34"/>
    </row>
    <row r="288" spans="1:18" s="73" customFormat="1" ht="14.4" x14ac:dyDescent="0.3">
      <c r="A288" s="98"/>
      <c r="B288" s="71"/>
      <c r="C288" s="45"/>
      <c r="D288" s="558"/>
      <c r="E288" s="65" t="s">
        <v>13</v>
      </c>
      <c r="F288" s="65">
        <v>1</v>
      </c>
      <c r="G288" s="513">
        <f>L288</f>
        <v>0</v>
      </c>
      <c r="H288" s="254">
        <f>G288*F288</f>
        <v>0</v>
      </c>
      <c r="I288" s="34"/>
      <c r="J288" s="34"/>
      <c r="K288" s="173"/>
      <c r="L288" s="34"/>
    </row>
    <row r="289" spans="1:18" ht="8.25" customHeight="1" x14ac:dyDescent="0.3">
      <c r="A289" s="97"/>
      <c r="B289" s="36"/>
      <c r="C289" s="42"/>
      <c r="D289" s="555"/>
      <c r="E289" s="193"/>
      <c r="F289" s="193"/>
      <c r="G289" s="512"/>
      <c r="H289" s="250"/>
      <c r="I289" s="4"/>
      <c r="J289" s="4"/>
      <c r="K289" s="4"/>
      <c r="L289" s="4"/>
      <c r="R289" s="237"/>
    </row>
    <row r="290" spans="1:18" s="73" customFormat="1" ht="27.6" x14ac:dyDescent="0.3">
      <c r="A290" s="99"/>
      <c r="B290" s="75">
        <f>COUNT($B$13:B288)+1</f>
        <v>56</v>
      </c>
      <c r="C290" s="48" t="s">
        <v>304</v>
      </c>
      <c r="D290" s="544"/>
      <c r="E290" s="256"/>
      <c r="F290" s="256"/>
      <c r="G290" s="512"/>
      <c r="H290" s="250"/>
      <c r="I290" s="34"/>
      <c r="J290" s="34"/>
      <c r="K290" s="173"/>
      <c r="L290" s="34"/>
    </row>
    <row r="291" spans="1:18" s="73" customFormat="1" ht="14.4" x14ac:dyDescent="0.3">
      <c r="A291" s="98"/>
      <c r="B291" s="71"/>
      <c r="C291" s="45"/>
      <c r="D291" s="558"/>
      <c r="E291" s="65" t="s">
        <v>13</v>
      </c>
      <c r="F291" s="65">
        <v>1</v>
      </c>
      <c r="G291" s="513">
        <f>L291</f>
        <v>0</v>
      </c>
      <c r="H291" s="254">
        <f>G291*F291</f>
        <v>0</v>
      </c>
      <c r="I291" s="34"/>
      <c r="J291" s="34"/>
      <c r="K291" s="173"/>
      <c r="L291" s="34"/>
    </row>
    <row r="292" spans="1:18" s="138" customFormat="1" ht="8.25" customHeight="1" x14ac:dyDescent="0.3">
      <c r="A292" s="141"/>
      <c r="B292" s="142"/>
      <c r="C292" s="152"/>
      <c r="D292" s="548"/>
      <c r="E292" s="377"/>
      <c r="F292" s="377"/>
      <c r="G292" s="516"/>
      <c r="H292" s="378"/>
      <c r="I292" s="139"/>
      <c r="J292" s="139"/>
      <c r="K292" s="139"/>
      <c r="L292" s="139"/>
      <c r="R292" s="140"/>
    </row>
    <row r="293" spans="1:18" s="138" customFormat="1" ht="27.6" x14ac:dyDescent="0.3">
      <c r="A293" s="141"/>
      <c r="B293" s="36">
        <f>COUNT($B$13:B282)+1</f>
        <v>54</v>
      </c>
      <c r="C293" s="48" t="s">
        <v>30</v>
      </c>
      <c r="D293" s="544"/>
      <c r="E293" s="377"/>
      <c r="F293" s="377"/>
      <c r="G293" s="516"/>
      <c r="H293" s="378"/>
      <c r="I293" s="139"/>
      <c r="J293" s="139"/>
      <c r="K293" s="139"/>
      <c r="L293" s="139"/>
    </row>
    <row r="294" spans="1:18" s="138" customFormat="1" ht="14.4" x14ac:dyDescent="0.3">
      <c r="A294" s="148"/>
      <c r="B294" s="149"/>
      <c r="C294" s="45"/>
      <c r="D294" s="558"/>
      <c r="E294" s="151" t="s">
        <v>13</v>
      </c>
      <c r="F294" s="151">
        <v>1</v>
      </c>
      <c r="G294" s="517">
        <f>L294</f>
        <v>0</v>
      </c>
      <c r="H294" s="379">
        <f>G294*F294</f>
        <v>0</v>
      </c>
      <c r="I294" s="139"/>
      <c r="J294" s="139"/>
      <c r="K294" s="139"/>
      <c r="L294" s="139"/>
    </row>
    <row r="295" spans="1:18" s="138" customFormat="1" ht="8.25" customHeight="1" x14ac:dyDescent="0.3">
      <c r="A295" s="141"/>
      <c r="B295" s="142"/>
      <c r="C295" s="161"/>
      <c r="D295" s="559"/>
      <c r="E295" s="377"/>
      <c r="F295" s="377"/>
      <c r="G295" s="516"/>
      <c r="H295" s="378"/>
      <c r="I295" s="139"/>
      <c r="J295" s="139"/>
      <c r="K295" s="139"/>
      <c r="L295" s="139"/>
      <c r="R295" s="140"/>
    </row>
    <row r="296" spans="1:18" s="138" customFormat="1" ht="27.6" x14ac:dyDescent="0.3">
      <c r="A296" s="141"/>
      <c r="B296" s="154">
        <f>COUNT($B$13:B294)+1</f>
        <v>58</v>
      </c>
      <c r="C296" s="162" t="s">
        <v>70</v>
      </c>
      <c r="D296" s="560"/>
      <c r="E296" s="377"/>
      <c r="F296" s="377"/>
      <c r="G296" s="516"/>
      <c r="H296" s="378"/>
      <c r="I296" s="139"/>
      <c r="J296" s="139"/>
      <c r="K296" s="139"/>
      <c r="L296" s="139"/>
    </row>
    <row r="297" spans="1:18" s="138" customFormat="1" ht="15" thickBot="1" x14ac:dyDescent="0.35">
      <c r="A297" s="165"/>
      <c r="B297" s="166"/>
      <c r="C297" s="167"/>
      <c r="D297" s="562"/>
      <c r="E297" s="168" t="s">
        <v>15</v>
      </c>
      <c r="F297" s="169">
        <v>0.03</v>
      </c>
      <c r="G297" s="541"/>
      <c r="H297" s="381">
        <f>SUM(H51:H294)*3%</f>
        <v>0</v>
      </c>
      <c r="I297" s="139"/>
      <c r="J297" s="139"/>
      <c r="K297" s="139"/>
      <c r="L297" s="139"/>
    </row>
    <row r="298" spans="1:18" ht="15.75" thickTop="1" x14ac:dyDescent="0.3">
      <c r="A298" s="112"/>
      <c r="B298" s="113"/>
      <c r="C298" s="114"/>
      <c r="D298" s="563"/>
      <c r="E298" s="371"/>
      <c r="F298" s="371"/>
      <c r="G298" s="537" t="s">
        <v>405</v>
      </c>
      <c r="H298" s="372">
        <f>SUM(H50:H297)</f>
        <v>0</v>
      </c>
      <c r="I298" s="4"/>
      <c r="J298" s="4"/>
      <c r="K298" s="4"/>
    </row>
    <row r="299" spans="1:18" ht="14.4" x14ac:dyDescent="0.3">
      <c r="D299" s="622"/>
      <c r="E299" s="382"/>
      <c r="F299" s="382"/>
      <c r="G299" s="542"/>
      <c r="H299" s="415"/>
    </row>
    <row r="300" spans="1:18" ht="17.25" customHeight="1" x14ac:dyDescent="0.3">
      <c r="A300" s="221"/>
      <c r="B300" s="207"/>
      <c r="C300" s="208" t="s">
        <v>408</v>
      </c>
      <c r="D300" s="600"/>
      <c r="E300" s="383"/>
      <c r="F300" s="383"/>
      <c r="G300" s="526"/>
      <c r="H300" s="385"/>
    </row>
    <row r="301" spans="1:18" s="73" customFormat="1" ht="8.25" customHeight="1" x14ac:dyDescent="0.3">
      <c r="A301" s="99"/>
      <c r="B301" s="75"/>
      <c r="C301" s="223"/>
      <c r="D301" s="569"/>
      <c r="E301" s="256"/>
      <c r="F301" s="256"/>
      <c r="G301" s="512"/>
      <c r="H301" s="250"/>
      <c r="I301" s="34"/>
      <c r="J301" s="34"/>
      <c r="K301" s="34"/>
      <c r="L301" s="34"/>
    </row>
    <row r="302" spans="1:18" s="73" customFormat="1" x14ac:dyDescent="0.3">
      <c r="A302" s="99"/>
      <c r="B302" s="75">
        <f>COUNT($B$12:B301)+1</f>
        <v>59</v>
      </c>
      <c r="C302" s="51" t="s">
        <v>177</v>
      </c>
      <c r="D302" s="556"/>
      <c r="E302" s="256"/>
      <c r="F302" s="256"/>
      <c r="G302" s="512"/>
      <c r="H302" s="250"/>
      <c r="I302" s="34"/>
      <c r="J302" s="34"/>
      <c r="K302" s="34"/>
      <c r="L302" s="34"/>
      <c r="O302" s="130"/>
    </row>
    <row r="303" spans="1:18" s="73" customFormat="1" ht="55.2" x14ac:dyDescent="0.3">
      <c r="A303" s="99"/>
      <c r="B303" s="75"/>
      <c r="C303" s="44" t="s">
        <v>272</v>
      </c>
      <c r="D303" s="557"/>
      <c r="E303" s="256"/>
      <c r="F303" s="256"/>
      <c r="G303" s="512"/>
      <c r="H303" s="250"/>
      <c r="I303" s="255"/>
      <c r="J303" s="34"/>
      <c r="K303" s="34"/>
      <c r="L303" s="34"/>
      <c r="M303" s="130"/>
      <c r="N303" s="130"/>
      <c r="O303" s="35"/>
    </row>
    <row r="304" spans="1:18" s="73" customFormat="1" ht="14.4" x14ac:dyDescent="0.3">
      <c r="A304" s="99"/>
      <c r="B304" s="75"/>
      <c r="C304" s="44" t="s">
        <v>312</v>
      </c>
      <c r="D304" s="557"/>
      <c r="E304" s="256"/>
      <c r="F304" s="256"/>
      <c r="G304" s="512"/>
      <c r="H304" s="250"/>
      <c r="I304" s="255"/>
      <c r="J304" s="34"/>
      <c r="K304" s="34"/>
      <c r="L304" s="34"/>
      <c r="M304" s="130"/>
      <c r="N304" s="130"/>
      <c r="O304" s="35"/>
    </row>
    <row r="305" spans="1:18" s="73" customFormat="1" ht="28.8" x14ac:dyDescent="0.3">
      <c r="A305" s="99"/>
      <c r="B305" s="75"/>
      <c r="C305" s="44" t="s">
        <v>313</v>
      </c>
      <c r="D305" s="557"/>
      <c r="E305" s="256"/>
      <c r="F305" s="256"/>
      <c r="G305" s="512"/>
      <c r="H305" s="250"/>
      <c r="I305" s="255"/>
      <c r="J305" s="34"/>
      <c r="K305" s="34"/>
      <c r="L305" s="34"/>
      <c r="M305" s="130"/>
      <c r="N305" s="130"/>
      <c r="O305" s="35"/>
    </row>
    <row r="306" spans="1:18" s="73" customFormat="1" ht="14.4" x14ac:dyDescent="0.3">
      <c r="A306" s="98"/>
      <c r="B306" s="71"/>
      <c r="C306" s="72" t="s">
        <v>271</v>
      </c>
      <c r="D306" s="584"/>
      <c r="E306" s="65" t="s">
        <v>13</v>
      </c>
      <c r="F306" s="65">
        <v>1</v>
      </c>
      <c r="G306" s="513">
        <f>L306</f>
        <v>0</v>
      </c>
      <c r="H306" s="254">
        <f>G306*F306</f>
        <v>0</v>
      </c>
      <c r="I306" s="255"/>
      <c r="J306" s="34"/>
      <c r="K306" s="34"/>
      <c r="L306" s="34"/>
      <c r="M306" s="130"/>
      <c r="N306" s="130"/>
      <c r="O306" s="35"/>
    </row>
    <row r="307" spans="1:18" s="73" customFormat="1" ht="8.25" customHeight="1" x14ac:dyDescent="0.3">
      <c r="A307" s="99"/>
      <c r="B307" s="75"/>
      <c r="C307" s="44"/>
      <c r="D307" s="557"/>
      <c r="E307" s="256"/>
      <c r="F307" s="256"/>
      <c r="G307" s="512"/>
      <c r="H307" s="250"/>
      <c r="I307" s="34"/>
      <c r="J307" s="34"/>
      <c r="K307" s="34"/>
      <c r="L307" s="34"/>
      <c r="M307" s="171"/>
    </row>
    <row r="308" spans="1:18" s="73" customFormat="1" ht="14.4" x14ac:dyDescent="0.3">
      <c r="A308" s="99"/>
      <c r="B308" s="75">
        <f>COUNT($B$12:B307)+1</f>
        <v>60</v>
      </c>
      <c r="C308" s="51" t="s">
        <v>282</v>
      </c>
      <c r="D308" s="556"/>
      <c r="E308" s="256"/>
      <c r="F308" s="256"/>
      <c r="G308" s="512"/>
      <c r="H308" s="250"/>
      <c r="I308" s="34"/>
      <c r="J308" s="34"/>
      <c r="K308" s="34"/>
      <c r="L308" s="34"/>
      <c r="O308" s="130"/>
    </row>
    <row r="309" spans="1:18" s="73" customFormat="1" ht="45.15" customHeight="1" x14ac:dyDescent="0.3">
      <c r="A309" s="99"/>
      <c r="B309" s="75"/>
      <c r="C309" s="44" t="s">
        <v>288</v>
      </c>
      <c r="D309" s="557"/>
      <c r="E309" s="256"/>
      <c r="F309" s="256"/>
      <c r="G309" s="512"/>
      <c r="H309" s="250"/>
      <c r="I309" s="255"/>
      <c r="J309" s="34"/>
      <c r="K309" s="34"/>
      <c r="L309" s="34"/>
      <c r="M309" s="130"/>
      <c r="N309" s="130"/>
      <c r="O309" s="35"/>
    </row>
    <row r="310" spans="1:18" s="73" customFormat="1" ht="14.4" x14ac:dyDescent="0.3">
      <c r="A310" s="99"/>
      <c r="B310" s="75"/>
      <c r="C310" s="52" t="s">
        <v>553</v>
      </c>
      <c r="D310" s="580"/>
      <c r="E310" s="256"/>
      <c r="F310" s="256"/>
      <c r="G310" s="512"/>
      <c r="H310" s="250"/>
      <c r="I310" s="255"/>
      <c r="J310" s="34"/>
      <c r="K310" s="34"/>
      <c r="L310" s="34"/>
      <c r="M310" s="130"/>
      <c r="N310" s="130"/>
      <c r="O310" s="35"/>
    </row>
    <row r="311" spans="1:18" s="73" customFormat="1" x14ac:dyDescent="0.3">
      <c r="A311" s="98"/>
      <c r="B311" s="71"/>
      <c r="C311" s="72" t="s">
        <v>460</v>
      </c>
      <c r="D311" s="584"/>
      <c r="E311" s="65" t="s">
        <v>12</v>
      </c>
      <c r="F311" s="65">
        <v>1</v>
      </c>
      <c r="G311" s="513">
        <f>L311</f>
        <v>0</v>
      </c>
      <c r="H311" s="254">
        <f>G311*F311</f>
        <v>0</v>
      </c>
      <c r="I311" s="255"/>
      <c r="J311" s="34"/>
      <c r="K311" s="34"/>
      <c r="L311" s="34"/>
      <c r="M311" s="130"/>
      <c r="N311" s="130"/>
      <c r="O311" s="35"/>
    </row>
    <row r="312" spans="1:18" ht="8.25" customHeight="1" x14ac:dyDescent="0.3">
      <c r="A312" s="97"/>
      <c r="B312" s="36"/>
      <c r="C312" s="8"/>
      <c r="D312" s="570"/>
      <c r="E312" s="193"/>
      <c r="F312" s="256"/>
      <c r="G312" s="518"/>
      <c r="H312" s="201"/>
      <c r="I312" s="4"/>
      <c r="J312" s="4"/>
      <c r="K312" s="4"/>
      <c r="L312" s="4"/>
    </row>
    <row r="313" spans="1:18" ht="15.75" x14ac:dyDescent="0.3">
      <c r="A313" s="97"/>
      <c r="B313" s="36">
        <f>COUNT($B$13:B312)+1</f>
        <v>61</v>
      </c>
      <c r="C313" s="48" t="s">
        <v>255</v>
      </c>
      <c r="D313" s="544"/>
      <c r="E313" s="193"/>
      <c r="F313" s="193"/>
      <c r="G313" s="518"/>
      <c r="H313" s="201"/>
      <c r="I313" s="4"/>
      <c r="J313" s="4"/>
      <c r="K313" s="4"/>
      <c r="L313" s="4"/>
      <c r="O313" s="58"/>
      <c r="R313" s="39"/>
    </row>
    <row r="314" spans="1:18" ht="151.80000000000001" x14ac:dyDescent="0.3">
      <c r="A314" s="97"/>
      <c r="B314" s="36"/>
      <c r="C314" s="50" t="s">
        <v>454</v>
      </c>
      <c r="D314" s="545"/>
      <c r="E314" s="193"/>
      <c r="F314" s="193"/>
      <c r="G314" s="518"/>
      <c r="H314" s="201"/>
      <c r="I314" s="4"/>
      <c r="J314" s="4"/>
      <c r="K314" s="4"/>
      <c r="L314" s="4"/>
      <c r="R314" s="39"/>
    </row>
    <row r="315" spans="1:18" ht="15" x14ac:dyDescent="0.3">
      <c r="A315" s="97"/>
      <c r="B315" s="36"/>
      <c r="C315" s="54" t="s">
        <v>291</v>
      </c>
      <c r="D315" s="545"/>
      <c r="E315" s="193"/>
      <c r="F315" s="193"/>
      <c r="G315" s="518"/>
      <c r="H315" s="201"/>
      <c r="I315" s="4"/>
      <c r="J315" s="4"/>
      <c r="K315" s="4"/>
      <c r="L315" s="4"/>
      <c r="R315" s="39"/>
    </row>
    <row r="316" spans="1:18" s="73" customFormat="1" ht="14.4" x14ac:dyDescent="0.3">
      <c r="A316" s="98"/>
      <c r="B316" s="71"/>
      <c r="C316" s="72" t="s">
        <v>456</v>
      </c>
      <c r="D316" s="584"/>
      <c r="E316" s="65" t="s">
        <v>13</v>
      </c>
      <c r="F316" s="65">
        <v>1</v>
      </c>
      <c r="G316" s="513">
        <f>L316</f>
        <v>0</v>
      </c>
      <c r="H316" s="254">
        <f>G316*F316</f>
        <v>0</v>
      </c>
      <c r="I316" s="255"/>
      <c r="J316" s="34"/>
      <c r="K316" s="34"/>
      <c r="L316" s="34"/>
      <c r="M316" s="130"/>
      <c r="N316" s="130"/>
      <c r="O316" s="35"/>
    </row>
    <row r="317" spans="1:18" s="73" customFormat="1" ht="8.25" customHeight="1" x14ac:dyDescent="0.3">
      <c r="A317" s="99"/>
      <c r="B317" s="75"/>
      <c r="C317" s="223"/>
      <c r="D317" s="569"/>
      <c r="E317" s="256"/>
      <c r="F317" s="256"/>
      <c r="G317" s="512"/>
      <c r="H317" s="250"/>
      <c r="I317" s="34"/>
      <c r="J317" s="34"/>
      <c r="K317" s="34"/>
      <c r="L317" s="34"/>
    </row>
    <row r="318" spans="1:18" s="73" customFormat="1" ht="15.75" x14ac:dyDescent="0.3">
      <c r="A318" s="99"/>
      <c r="B318" s="75">
        <f>COUNT($B$13:B317)+1</f>
        <v>62</v>
      </c>
      <c r="C318" s="48" t="s">
        <v>188</v>
      </c>
      <c r="D318" s="544"/>
      <c r="E318" s="256"/>
      <c r="F318" s="256"/>
      <c r="G318" s="512"/>
      <c r="H318" s="250"/>
      <c r="I318" s="34"/>
      <c r="J318" s="34"/>
      <c r="K318" s="34"/>
      <c r="L318" s="34"/>
      <c r="O318" s="129"/>
      <c r="R318" s="78"/>
    </row>
    <row r="319" spans="1:18" s="73" customFormat="1" ht="41.4" x14ac:dyDescent="0.3">
      <c r="A319" s="99"/>
      <c r="B319" s="75"/>
      <c r="C319" s="50" t="s">
        <v>283</v>
      </c>
      <c r="D319" s="550"/>
      <c r="E319" s="256"/>
      <c r="F319" s="256"/>
      <c r="G319" s="512"/>
      <c r="H319" s="250"/>
      <c r="I319" s="34"/>
      <c r="J319" s="34"/>
      <c r="K319" s="34"/>
      <c r="L319" s="34"/>
      <c r="R319" s="78"/>
    </row>
    <row r="320" spans="1:18" s="73" customFormat="1" ht="14.4" x14ac:dyDescent="0.3">
      <c r="A320" s="99"/>
      <c r="B320" s="75"/>
      <c r="C320" s="52" t="s">
        <v>81</v>
      </c>
      <c r="D320" s="580"/>
      <c r="E320" s="256" t="s">
        <v>12</v>
      </c>
      <c r="F320" s="256">
        <v>2</v>
      </c>
      <c r="G320" s="512">
        <f>L320</f>
        <v>0</v>
      </c>
      <c r="H320" s="250">
        <f>F320*G320</f>
        <v>0</v>
      </c>
      <c r="I320" s="255"/>
      <c r="J320" s="34"/>
      <c r="K320" s="34"/>
      <c r="L320" s="34"/>
      <c r="M320" s="130"/>
      <c r="N320" s="130"/>
      <c r="O320" s="35"/>
    </row>
    <row r="321" spans="1:18" s="73" customFormat="1" ht="14.4" x14ac:dyDescent="0.3">
      <c r="A321" s="98"/>
      <c r="B321" s="71"/>
      <c r="C321" s="205" t="s">
        <v>205</v>
      </c>
      <c r="D321" s="552"/>
      <c r="E321" s="259" t="s">
        <v>12</v>
      </c>
      <c r="F321" s="259">
        <v>2</v>
      </c>
      <c r="G321" s="513">
        <f>L321</f>
        <v>0</v>
      </c>
      <c r="H321" s="254">
        <f>G321*F321</f>
        <v>0</v>
      </c>
      <c r="I321" s="34"/>
      <c r="J321" s="34"/>
      <c r="K321" s="34"/>
      <c r="L321" s="34"/>
    </row>
    <row r="322" spans="1:18" ht="8.25" customHeight="1" x14ac:dyDescent="0.3">
      <c r="A322" s="97"/>
      <c r="B322" s="36"/>
      <c r="C322" s="8"/>
      <c r="D322" s="570"/>
      <c r="E322" s="193"/>
      <c r="F322" s="256"/>
      <c r="G322" s="518"/>
      <c r="H322" s="201"/>
      <c r="I322" s="4"/>
      <c r="J322" s="4"/>
      <c r="K322" s="4"/>
      <c r="L322" s="4"/>
    </row>
    <row r="323" spans="1:18" ht="15.75" x14ac:dyDescent="0.3">
      <c r="A323" s="97"/>
      <c r="B323" s="36">
        <f>COUNT($B$13:B322)+1</f>
        <v>63</v>
      </c>
      <c r="C323" s="48" t="s">
        <v>251</v>
      </c>
      <c r="D323" s="544"/>
      <c r="E323" s="193"/>
      <c r="F323" s="193"/>
      <c r="G323" s="518"/>
      <c r="H323" s="201"/>
      <c r="I323" s="4"/>
      <c r="J323" s="4"/>
      <c r="K323" s="4"/>
      <c r="L323" s="4"/>
      <c r="O323" s="58"/>
      <c r="R323" s="39"/>
    </row>
    <row r="324" spans="1:18" ht="41.4" x14ac:dyDescent="0.3">
      <c r="A324" s="97"/>
      <c r="B324" s="36"/>
      <c r="C324" s="54" t="s">
        <v>294</v>
      </c>
      <c r="D324" s="545"/>
      <c r="E324" s="193"/>
      <c r="F324" s="193"/>
      <c r="G324" s="518"/>
      <c r="H324" s="201"/>
      <c r="I324" s="4"/>
      <c r="J324" s="4"/>
      <c r="K324" s="4"/>
      <c r="L324" s="4"/>
      <c r="R324" s="39"/>
    </row>
    <row r="325" spans="1:18" ht="14.4" x14ac:dyDescent="0.3">
      <c r="A325" s="93"/>
      <c r="B325" s="37"/>
      <c r="C325" s="40" t="s">
        <v>205</v>
      </c>
      <c r="D325" s="547"/>
      <c r="E325" s="258" t="s">
        <v>12</v>
      </c>
      <c r="F325" s="258">
        <v>1</v>
      </c>
      <c r="G325" s="535">
        <f>L325</f>
        <v>0</v>
      </c>
      <c r="H325" s="285">
        <f>G325*F325</f>
        <v>0</v>
      </c>
      <c r="I325" s="4"/>
      <c r="J325" s="4"/>
      <c r="K325" s="4"/>
      <c r="L325" s="4"/>
    </row>
    <row r="326" spans="1:18" ht="8.25" customHeight="1" x14ac:dyDescent="0.3">
      <c r="A326" s="97"/>
      <c r="B326" s="36"/>
      <c r="C326" s="8"/>
      <c r="D326" s="570"/>
      <c r="E326" s="193"/>
      <c r="F326" s="256"/>
      <c r="G326" s="518"/>
      <c r="H326" s="201"/>
      <c r="I326" s="4"/>
      <c r="J326" s="4"/>
      <c r="K326" s="4"/>
      <c r="L326" s="4"/>
    </row>
    <row r="327" spans="1:18" ht="15.75" x14ac:dyDescent="0.3">
      <c r="A327" s="97"/>
      <c r="B327" s="36">
        <f>COUNT($B$13:B326)+1</f>
        <v>64</v>
      </c>
      <c r="C327" s="48" t="s">
        <v>252</v>
      </c>
      <c r="D327" s="544"/>
      <c r="E327" s="193"/>
      <c r="F327" s="193"/>
      <c r="G327" s="518"/>
      <c r="H327" s="201"/>
      <c r="I327" s="4"/>
      <c r="J327" s="4"/>
      <c r="K327" s="4"/>
      <c r="L327" s="4"/>
      <c r="O327" s="58"/>
      <c r="R327" s="39"/>
    </row>
    <row r="328" spans="1:18" ht="41.4" x14ac:dyDescent="0.3">
      <c r="A328" s="97"/>
      <c r="B328" s="36"/>
      <c r="C328" s="54" t="s">
        <v>295</v>
      </c>
      <c r="D328" s="545"/>
      <c r="E328" s="193"/>
      <c r="F328" s="193"/>
      <c r="G328" s="518"/>
      <c r="H328" s="201"/>
      <c r="I328" s="4"/>
      <c r="J328" s="4"/>
      <c r="K328" s="4"/>
      <c r="L328" s="4"/>
      <c r="R328" s="39"/>
    </row>
    <row r="329" spans="1:18" ht="14.4" x14ac:dyDescent="0.3">
      <c r="A329" s="93"/>
      <c r="B329" s="37"/>
      <c r="C329" s="40" t="s">
        <v>81</v>
      </c>
      <c r="D329" s="547"/>
      <c r="E329" s="258" t="s">
        <v>12</v>
      </c>
      <c r="F329" s="258">
        <v>1</v>
      </c>
      <c r="G329" s="535">
        <f>L329</f>
        <v>0</v>
      </c>
      <c r="H329" s="285">
        <f>G329*F329</f>
        <v>0</v>
      </c>
      <c r="I329" s="4"/>
      <c r="J329" s="4"/>
      <c r="K329" s="4"/>
      <c r="L329" s="4"/>
    </row>
    <row r="330" spans="1:18" ht="8.25" customHeight="1" x14ac:dyDescent="0.3">
      <c r="A330" s="97"/>
      <c r="B330" s="36"/>
      <c r="C330" s="8"/>
      <c r="D330" s="570"/>
      <c r="E330" s="193"/>
      <c r="F330" s="256"/>
      <c r="G330" s="518"/>
      <c r="H330" s="201"/>
      <c r="I330" s="4"/>
      <c r="J330" s="4"/>
      <c r="K330" s="4"/>
      <c r="L330" s="4"/>
    </row>
    <row r="331" spans="1:18" ht="15.6" x14ac:dyDescent="0.3">
      <c r="A331" s="97"/>
      <c r="B331" s="36">
        <f>COUNT($B$13:B330)+1</f>
        <v>65</v>
      </c>
      <c r="C331" s="48" t="s">
        <v>179</v>
      </c>
      <c r="D331" s="544"/>
      <c r="E331" s="193"/>
      <c r="F331" s="193"/>
      <c r="G331" s="518"/>
      <c r="H331" s="201"/>
      <c r="I331" s="4"/>
      <c r="J331" s="4"/>
      <c r="K331" s="4"/>
      <c r="L331" s="4"/>
      <c r="O331" s="58"/>
      <c r="R331" s="39"/>
    </row>
    <row r="332" spans="1:18" ht="27.6" x14ac:dyDescent="0.3">
      <c r="A332" s="97"/>
      <c r="B332" s="36"/>
      <c r="C332" s="54" t="s">
        <v>180</v>
      </c>
      <c r="D332" s="545"/>
      <c r="E332" s="193"/>
      <c r="F332" s="193"/>
      <c r="G332" s="518"/>
      <c r="H332" s="201"/>
      <c r="I332" s="4"/>
      <c r="J332" s="4"/>
      <c r="K332" s="4"/>
      <c r="L332" s="4"/>
      <c r="R332" s="39"/>
    </row>
    <row r="333" spans="1:18" ht="14.4" x14ac:dyDescent="0.3">
      <c r="A333" s="93"/>
      <c r="B333" s="37"/>
      <c r="C333" s="40"/>
      <c r="D333" s="547"/>
      <c r="E333" s="60" t="s">
        <v>12</v>
      </c>
      <c r="F333" s="60">
        <v>2</v>
      </c>
      <c r="G333" s="535">
        <f>L333</f>
        <v>0</v>
      </c>
      <c r="H333" s="285">
        <f>G333*F333</f>
        <v>0</v>
      </c>
      <c r="I333" s="4"/>
      <c r="J333" s="4"/>
      <c r="K333" s="4"/>
      <c r="L333" s="4"/>
    </row>
    <row r="334" spans="1:18" ht="8.25" customHeight="1" x14ac:dyDescent="0.3">
      <c r="A334" s="97"/>
      <c r="B334" s="36"/>
      <c r="C334" s="77"/>
      <c r="D334" s="551"/>
      <c r="E334" s="193"/>
      <c r="F334" s="193"/>
      <c r="G334" s="518"/>
      <c r="H334" s="201"/>
      <c r="I334" s="4"/>
      <c r="J334" s="4"/>
      <c r="K334" s="4"/>
      <c r="L334" s="4"/>
      <c r="R334" s="237"/>
    </row>
    <row r="335" spans="1:18" s="73" customFormat="1" ht="16.5" customHeight="1" x14ac:dyDescent="0.3">
      <c r="A335" s="99"/>
      <c r="B335" s="36">
        <f>COUNT($B$13:B334)+1</f>
        <v>66</v>
      </c>
      <c r="C335" s="48" t="s">
        <v>181</v>
      </c>
      <c r="D335" s="544"/>
      <c r="E335" s="256"/>
      <c r="F335" s="256"/>
      <c r="G335" s="512"/>
      <c r="H335" s="250"/>
      <c r="I335" s="34"/>
      <c r="J335" s="34"/>
      <c r="K335" s="34"/>
      <c r="L335" s="34"/>
      <c r="O335" s="129"/>
      <c r="R335" s="78"/>
    </row>
    <row r="336" spans="1:18" s="73" customFormat="1" ht="57" x14ac:dyDescent="0.3">
      <c r="A336" s="99"/>
      <c r="B336" s="75"/>
      <c r="C336" s="44" t="s">
        <v>182</v>
      </c>
      <c r="D336" s="557"/>
      <c r="E336" s="256"/>
      <c r="F336" s="256"/>
      <c r="G336" s="512"/>
      <c r="H336" s="250"/>
      <c r="I336" s="34"/>
      <c r="J336" s="34"/>
      <c r="K336" s="34"/>
      <c r="L336" s="34"/>
      <c r="O336" s="129"/>
      <c r="R336" s="78"/>
    </row>
    <row r="337" spans="1:18" s="73" customFormat="1" ht="14.4" x14ac:dyDescent="0.3">
      <c r="A337" s="98"/>
      <c r="B337" s="71"/>
      <c r="C337" s="175"/>
      <c r="D337" s="554"/>
      <c r="E337" s="65" t="s">
        <v>12</v>
      </c>
      <c r="F337" s="65">
        <v>2</v>
      </c>
      <c r="G337" s="513">
        <f>L337</f>
        <v>0</v>
      </c>
      <c r="H337" s="254">
        <f>G337*F337</f>
        <v>0</v>
      </c>
      <c r="I337" s="34"/>
      <c r="J337" s="34"/>
      <c r="K337" s="34"/>
      <c r="L337" s="34"/>
    </row>
    <row r="338" spans="1:18" ht="8.25" customHeight="1" x14ac:dyDescent="0.3">
      <c r="A338" s="97"/>
      <c r="B338" s="36"/>
      <c r="C338" s="8"/>
      <c r="D338" s="570"/>
      <c r="E338" s="193"/>
      <c r="F338" s="256"/>
      <c r="G338" s="518"/>
      <c r="H338" s="201"/>
      <c r="I338" s="4"/>
      <c r="J338" s="4"/>
      <c r="K338" s="4"/>
      <c r="L338" s="4"/>
    </row>
    <row r="339" spans="1:18" s="73" customFormat="1" ht="15.6" x14ac:dyDescent="0.3">
      <c r="A339" s="99"/>
      <c r="B339" s="36">
        <f>COUNT($B$13:B338)+1</f>
        <v>67</v>
      </c>
      <c r="C339" s="48" t="s">
        <v>183</v>
      </c>
      <c r="D339" s="544"/>
      <c r="E339" s="256"/>
      <c r="F339" s="256"/>
      <c r="G339" s="512"/>
      <c r="H339" s="250"/>
      <c r="I339" s="34"/>
      <c r="J339" s="34"/>
      <c r="K339" s="34"/>
      <c r="L339" s="34"/>
      <c r="O339" s="129"/>
      <c r="R339" s="78"/>
    </row>
    <row r="340" spans="1:18" s="73" customFormat="1" ht="55.2" x14ac:dyDescent="0.3">
      <c r="A340" s="99"/>
      <c r="B340" s="75"/>
      <c r="C340" s="44" t="s">
        <v>184</v>
      </c>
      <c r="D340" s="557"/>
      <c r="E340" s="256"/>
      <c r="F340" s="256"/>
      <c r="G340" s="512"/>
      <c r="H340" s="250"/>
      <c r="I340" s="34"/>
      <c r="J340" s="34"/>
      <c r="K340" s="34"/>
      <c r="L340" s="34"/>
      <c r="O340" s="129"/>
      <c r="R340" s="78"/>
    </row>
    <row r="341" spans="1:18" s="73" customFormat="1" ht="14.4" x14ac:dyDescent="0.3">
      <c r="A341" s="98"/>
      <c r="B341" s="71"/>
      <c r="C341" s="175"/>
      <c r="D341" s="554"/>
      <c r="E341" s="65" t="s">
        <v>12</v>
      </c>
      <c r="F341" s="65">
        <v>2</v>
      </c>
      <c r="G341" s="513">
        <f>L341</f>
        <v>0</v>
      </c>
      <c r="H341" s="254">
        <f>G341*F341</f>
        <v>0</v>
      </c>
      <c r="I341" s="34"/>
      <c r="J341" s="34"/>
      <c r="K341" s="34"/>
      <c r="L341" s="34"/>
    </row>
    <row r="342" spans="1:18" s="73" customFormat="1" ht="8.25" customHeight="1" x14ac:dyDescent="0.3">
      <c r="A342" s="99"/>
      <c r="B342" s="75"/>
      <c r="C342" s="223"/>
      <c r="D342" s="569"/>
      <c r="E342" s="256"/>
      <c r="F342" s="256"/>
      <c r="G342" s="512"/>
      <c r="H342" s="250"/>
      <c r="I342" s="34"/>
      <c r="J342" s="34"/>
      <c r="K342" s="34"/>
      <c r="L342" s="34"/>
    </row>
    <row r="343" spans="1:18" s="73" customFormat="1" ht="27.6" x14ac:dyDescent="0.3">
      <c r="A343" s="99"/>
      <c r="B343" s="75">
        <f>COUNT($B$13:B342)+1</f>
        <v>68</v>
      </c>
      <c r="C343" s="132" t="s">
        <v>185</v>
      </c>
      <c r="D343" s="566"/>
      <c r="E343" s="256"/>
      <c r="F343" s="256"/>
      <c r="G343" s="512"/>
      <c r="H343" s="250"/>
      <c r="I343" s="34"/>
      <c r="J343" s="34"/>
      <c r="K343" s="34"/>
      <c r="L343" s="34"/>
      <c r="O343" s="129"/>
      <c r="R343" s="78"/>
    </row>
    <row r="344" spans="1:18" s="73" customFormat="1" ht="29.25" customHeight="1" x14ac:dyDescent="0.3">
      <c r="A344" s="99"/>
      <c r="B344" s="75"/>
      <c r="C344" s="224" t="s">
        <v>186</v>
      </c>
      <c r="D344" s="567"/>
      <c r="E344" s="256"/>
      <c r="F344" s="256"/>
      <c r="G344" s="512"/>
      <c r="H344" s="250"/>
      <c r="I344" s="34"/>
      <c r="J344" s="34"/>
      <c r="K344" s="34"/>
      <c r="L344" s="34"/>
      <c r="O344" s="129"/>
      <c r="R344" s="78"/>
    </row>
    <row r="345" spans="1:18" s="73" customFormat="1" ht="14.4" x14ac:dyDescent="0.3">
      <c r="A345" s="98"/>
      <c r="B345" s="71"/>
      <c r="C345" s="128"/>
      <c r="D345" s="568"/>
      <c r="E345" s="65" t="s">
        <v>12</v>
      </c>
      <c r="F345" s="65">
        <v>2</v>
      </c>
      <c r="G345" s="513">
        <f>L345</f>
        <v>0</v>
      </c>
      <c r="H345" s="254">
        <f>G345*F345</f>
        <v>0</v>
      </c>
      <c r="I345" s="34"/>
      <c r="J345" s="34"/>
      <c r="K345" s="34"/>
      <c r="L345" s="34"/>
    </row>
    <row r="346" spans="1:18" s="73" customFormat="1" ht="8.25" customHeight="1" x14ac:dyDescent="0.3">
      <c r="A346" s="99"/>
      <c r="B346" s="75"/>
      <c r="C346" s="223"/>
      <c r="D346" s="569"/>
      <c r="E346" s="256"/>
      <c r="F346" s="256"/>
      <c r="G346" s="512"/>
      <c r="H346" s="250"/>
      <c r="I346" s="34"/>
      <c r="J346" s="34"/>
      <c r="K346" s="34"/>
      <c r="L346" s="34"/>
    </row>
    <row r="347" spans="1:18" s="73" customFormat="1" ht="15.75" x14ac:dyDescent="0.3">
      <c r="A347" s="99"/>
      <c r="B347" s="75">
        <f>COUNT($B$13:B346)+1</f>
        <v>69</v>
      </c>
      <c r="C347" s="247" t="s">
        <v>302</v>
      </c>
      <c r="D347" s="566"/>
      <c r="E347" s="256"/>
      <c r="F347" s="256"/>
      <c r="G347" s="512"/>
      <c r="H347" s="250"/>
      <c r="I347" s="34"/>
      <c r="J347" s="34"/>
      <c r="K347" s="34"/>
      <c r="L347" s="34"/>
      <c r="O347" s="129"/>
      <c r="R347" s="78"/>
    </row>
    <row r="348" spans="1:18" s="73" customFormat="1" ht="47.85" customHeight="1" x14ac:dyDescent="0.3">
      <c r="A348" s="99"/>
      <c r="B348" s="75"/>
      <c r="C348" s="261" t="s">
        <v>303</v>
      </c>
      <c r="D348" s="567"/>
      <c r="E348" s="256"/>
      <c r="F348" s="256"/>
      <c r="G348" s="512"/>
      <c r="H348" s="250"/>
      <c r="I348" s="34"/>
      <c r="J348" s="34"/>
      <c r="K348" s="34"/>
      <c r="L348" s="34"/>
      <c r="O348" s="129"/>
      <c r="R348" s="78"/>
    </row>
    <row r="349" spans="1:18" s="73" customFormat="1" ht="14.4" x14ac:dyDescent="0.3">
      <c r="A349" s="98"/>
      <c r="B349" s="71"/>
      <c r="C349" s="128"/>
      <c r="D349" s="568"/>
      <c r="E349" s="65" t="s">
        <v>12</v>
      </c>
      <c r="F349" s="65">
        <v>2</v>
      </c>
      <c r="G349" s="513">
        <f>L349</f>
        <v>0</v>
      </c>
      <c r="H349" s="254">
        <f>G349*F349</f>
        <v>0</v>
      </c>
      <c r="I349" s="34"/>
      <c r="J349" s="34"/>
      <c r="K349" s="34"/>
      <c r="L349" s="34"/>
    </row>
    <row r="350" spans="1:18" ht="8.25" customHeight="1" x14ac:dyDescent="0.3">
      <c r="A350" s="97"/>
      <c r="B350" s="36"/>
      <c r="C350" s="42"/>
      <c r="D350" s="555"/>
      <c r="E350" s="193"/>
      <c r="F350" s="193"/>
      <c r="G350" s="512"/>
      <c r="H350" s="250"/>
      <c r="I350" s="4"/>
      <c r="J350" s="4"/>
      <c r="K350" s="4"/>
      <c r="L350" s="4"/>
      <c r="R350" s="237"/>
    </row>
    <row r="351" spans="1:18" x14ac:dyDescent="0.3">
      <c r="A351" s="97"/>
      <c r="B351" s="36">
        <f>COUNT($B$13:B350)+1</f>
        <v>70</v>
      </c>
      <c r="C351" s="51" t="s">
        <v>280</v>
      </c>
      <c r="D351" s="556"/>
      <c r="E351" s="193"/>
      <c r="F351" s="193"/>
      <c r="G351" s="512"/>
      <c r="H351" s="250"/>
      <c r="I351" s="4"/>
      <c r="J351" s="4"/>
      <c r="K351" s="4"/>
      <c r="L351" s="4"/>
      <c r="O351" s="41"/>
    </row>
    <row r="352" spans="1:18" ht="51.75" customHeight="1" x14ac:dyDescent="0.3">
      <c r="A352" s="97"/>
      <c r="B352" s="36"/>
      <c r="C352" s="44" t="s">
        <v>281</v>
      </c>
      <c r="D352" s="557"/>
      <c r="E352" s="193"/>
      <c r="F352" s="193"/>
      <c r="G352" s="512"/>
      <c r="H352" s="250"/>
      <c r="I352" s="4"/>
      <c r="J352" s="4"/>
      <c r="K352" s="4"/>
      <c r="L352" s="4"/>
      <c r="M352" s="41"/>
      <c r="N352" s="41"/>
      <c r="O352" s="35"/>
    </row>
    <row r="353" spans="1:18" ht="14.4" x14ac:dyDescent="0.3">
      <c r="A353" s="93"/>
      <c r="B353" s="37"/>
      <c r="C353" s="128" t="s">
        <v>429</v>
      </c>
      <c r="D353" s="558"/>
      <c r="E353" s="60" t="s">
        <v>18</v>
      </c>
      <c r="F353" s="60">
        <v>12</v>
      </c>
      <c r="G353" s="513">
        <f>L353</f>
        <v>0</v>
      </c>
      <c r="H353" s="254">
        <f>G353*F353</f>
        <v>0</v>
      </c>
      <c r="I353" s="4"/>
      <c r="J353" s="4"/>
      <c r="K353" s="4"/>
      <c r="L353" s="4"/>
      <c r="M353" s="41"/>
      <c r="N353" s="41"/>
      <c r="O353" s="35"/>
    </row>
    <row r="354" spans="1:18" ht="8.25" customHeight="1" x14ac:dyDescent="0.3">
      <c r="A354" s="97"/>
      <c r="B354" s="36"/>
      <c r="C354" s="42"/>
      <c r="D354" s="555"/>
      <c r="E354" s="193"/>
      <c r="F354" s="193"/>
      <c r="G354" s="512"/>
      <c r="H354" s="250"/>
      <c r="I354" s="4"/>
      <c r="J354" s="4"/>
      <c r="K354" s="4"/>
      <c r="L354" s="4"/>
      <c r="R354" s="237"/>
    </row>
    <row r="355" spans="1:18" ht="14.4" x14ac:dyDescent="0.3">
      <c r="A355" s="97"/>
      <c r="B355" s="75">
        <f>COUNT($B$12:B354)+1</f>
        <v>71</v>
      </c>
      <c r="C355" s="51" t="s">
        <v>401</v>
      </c>
      <c r="D355" s="556"/>
      <c r="E355" s="193"/>
      <c r="F355" s="193"/>
      <c r="G355" s="512"/>
      <c r="H355" s="250"/>
      <c r="I355" s="4"/>
      <c r="J355" s="4"/>
      <c r="K355" s="4"/>
      <c r="L355" s="4"/>
    </row>
    <row r="356" spans="1:18" ht="149.25" customHeight="1" x14ac:dyDescent="0.3">
      <c r="A356" s="97"/>
      <c r="B356" s="36"/>
      <c r="C356" s="54" t="s">
        <v>297</v>
      </c>
      <c r="D356" s="545"/>
      <c r="E356" s="193"/>
      <c r="F356" s="193"/>
      <c r="G356" s="512"/>
      <c r="H356" s="250"/>
      <c r="I356" s="4"/>
      <c r="J356" s="4"/>
      <c r="K356" s="4"/>
      <c r="L356" s="4"/>
      <c r="N356" s="41"/>
    </row>
    <row r="357" spans="1:18" ht="14.4" x14ac:dyDescent="0.3">
      <c r="A357" s="97"/>
      <c r="B357" s="36"/>
      <c r="C357" s="248" t="s">
        <v>219</v>
      </c>
      <c r="D357" s="570"/>
      <c r="E357" s="61"/>
      <c r="F357" s="61"/>
      <c r="G357" s="512"/>
      <c r="H357" s="250"/>
    </row>
    <row r="358" spans="1:18" x14ac:dyDescent="0.3">
      <c r="A358" s="93"/>
      <c r="B358" s="37"/>
      <c r="C358" s="128" t="s">
        <v>214</v>
      </c>
      <c r="D358" s="558"/>
      <c r="E358" s="60" t="s">
        <v>18</v>
      </c>
      <c r="F358" s="60">
        <v>12</v>
      </c>
      <c r="G358" s="513">
        <f>L358</f>
        <v>0</v>
      </c>
      <c r="H358" s="254">
        <f>G358*F358</f>
        <v>0</v>
      </c>
      <c r="I358" s="4"/>
      <c r="J358" s="4"/>
      <c r="K358" s="4"/>
      <c r="L358" s="4"/>
      <c r="M358" s="41"/>
      <c r="N358" s="41"/>
      <c r="O358" s="35"/>
    </row>
    <row r="359" spans="1:18" ht="8.25" customHeight="1" x14ac:dyDescent="0.3">
      <c r="A359" s="97"/>
      <c r="B359" s="36"/>
      <c r="C359" s="42"/>
      <c r="D359" s="555"/>
      <c r="E359" s="193"/>
      <c r="F359" s="193"/>
      <c r="G359" s="512"/>
      <c r="H359" s="250"/>
      <c r="I359" s="4"/>
      <c r="J359" s="4"/>
      <c r="K359" s="4"/>
      <c r="L359" s="4"/>
      <c r="R359" s="237"/>
    </row>
    <row r="360" spans="1:18" s="73" customFormat="1" x14ac:dyDescent="0.3">
      <c r="A360" s="99"/>
      <c r="B360" s="36">
        <f>COUNT($B$13:B359)+1</f>
        <v>72</v>
      </c>
      <c r="C360" s="51" t="s">
        <v>286</v>
      </c>
      <c r="D360" s="556"/>
      <c r="E360" s="256"/>
      <c r="F360" s="256"/>
      <c r="G360" s="512"/>
      <c r="H360" s="250"/>
      <c r="I360" s="34"/>
      <c r="J360" s="34"/>
      <c r="K360" s="34"/>
      <c r="L360" s="34"/>
    </row>
    <row r="361" spans="1:18" ht="96.6" x14ac:dyDescent="0.3">
      <c r="A361" s="97"/>
      <c r="B361" s="36"/>
      <c r="C361" s="44" t="s">
        <v>285</v>
      </c>
      <c r="D361" s="557"/>
      <c r="E361" s="193"/>
      <c r="F361" s="193"/>
      <c r="G361" s="512"/>
      <c r="H361" s="250"/>
      <c r="I361" s="4"/>
      <c r="J361" s="4"/>
      <c r="K361" s="4"/>
      <c r="L361" s="4"/>
      <c r="M361" s="41"/>
      <c r="N361" s="41"/>
      <c r="O361" s="35"/>
    </row>
    <row r="362" spans="1:18" s="73" customFormat="1" ht="14.4" x14ac:dyDescent="0.3">
      <c r="A362" s="98"/>
      <c r="B362" s="71"/>
      <c r="C362" s="128" t="s">
        <v>287</v>
      </c>
      <c r="D362" s="558"/>
      <c r="E362" s="65" t="s">
        <v>66</v>
      </c>
      <c r="F362" s="65">
        <v>1</v>
      </c>
      <c r="G362" s="513">
        <f>L362</f>
        <v>0</v>
      </c>
      <c r="H362" s="254">
        <f>G362*F362</f>
        <v>0</v>
      </c>
      <c r="I362" s="34"/>
      <c r="J362" s="34"/>
      <c r="K362" s="173"/>
      <c r="L362" s="34"/>
    </row>
    <row r="363" spans="1:18" ht="8.25" customHeight="1" x14ac:dyDescent="0.3">
      <c r="A363" s="97"/>
      <c r="B363" s="36"/>
      <c r="C363" s="42"/>
      <c r="D363" s="555"/>
      <c r="E363" s="193"/>
      <c r="F363" s="193"/>
      <c r="G363" s="512"/>
      <c r="H363" s="250"/>
      <c r="I363" s="4"/>
      <c r="J363" s="4"/>
      <c r="K363" s="4"/>
      <c r="L363" s="4"/>
      <c r="R363" s="237"/>
    </row>
    <row r="364" spans="1:18" s="73" customFormat="1" x14ac:dyDescent="0.3">
      <c r="A364" s="99"/>
      <c r="B364" s="75">
        <f>COUNT($B$13:B362)+1</f>
        <v>73</v>
      </c>
      <c r="C364" s="48" t="s">
        <v>84</v>
      </c>
      <c r="D364" s="544"/>
      <c r="E364" s="256"/>
      <c r="F364" s="256"/>
      <c r="G364" s="512"/>
      <c r="H364" s="250"/>
      <c r="I364" s="34"/>
      <c r="J364" s="34"/>
      <c r="K364" s="173"/>
      <c r="L364" s="34"/>
    </row>
    <row r="365" spans="1:18" s="73" customFormat="1" ht="41.4" x14ac:dyDescent="0.3">
      <c r="A365" s="98"/>
      <c r="B365" s="71"/>
      <c r="C365" s="45" t="s">
        <v>85</v>
      </c>
      <c r="D365" s="558"/>
      <c r="E365" s="65" t="s">
        <v>86</v>
      </c>
      <c r="F365" s="65">
        <v>0.5</v>
      </c>
      <c r="G365" s="513">
        <f>L365</f>
        <v>0</v>
      </c>
      <c r="H365" s="254">
        <f>G365*F365</f>
        <v>0</v>
      </c>
      <c r="I365" s="34"/>
      <c r="J365" s="34"/>
      <c r="K365" s="173"/>
      <c r="L365" s="34"/>
    </row>
    <row r="366" spans="1:18" ht="8.25" customHeight="1" x14ac:dyDescent="0.3">
      <c r="A366" s="97"/>
      <c r="B366" s="36"/>
      <c r="C366" s="42"/>
      <c r="D366" s="555"/>
      <c r="E366" s="193"/>
      <c r="F366" s="193"/>
      <c r="G366" s="512"/>
      <c r="H366" s="250"/>
      <c r="I366" s="4"/>
      <c r="J366" s="4"/>
      <c r="K366" s="4"/>
      <c r="L366" s="4"/>
      <c r="R366" s="237"/>
    </row>
    <row r="367" spans="1:18" s="73" customFormat="1" ht="27.6" x14ac:dyDescent="0.3">
      <c r="A367" s="99"/>
      <c r="B367" s="75">
        <f>COUNT($B$13:B365)+1</f>
        <v>74</v>
      </c>
      <c r="C367" s="48" t="s">
        <v>115</v>
      </c>
      <c r="D367" s="544"/>
      <c r="E367" s="256"/>
      <c r="F367" s="256"/>
      <c r="G367" s="512"/>
      <c r="H367" s="250"/>
      <c r="I367" s="34"/>
      <c r="J367" s="34"/>
      <c r="K367" s="173"/>
      <c r="L367" s="34"/>
    </row>
    <row r="368" spans="1:18" s="73" customFormat="1" ht="41.4" x14ac:dyDescent="0.3">
      <c r="A368" s="98"/>
      <c r="B368" s="71"/>
      <c r="C368" s="45" t="s">
        <v>39</v>
      </c>
      <c r="D368" s="558"/>
      <c r="E368" s="65" t="s">
        <v>86</v>
      </c>
      <c r="F368" s="65">
        <v>0.5</v>
      </c>
      <c r="G368" s="513">
        <f>L368</f>
        <v>0</v>
      </c>
      <c r="H368" s="254">
        <f>G368*F368</f>
        <v>0</v>
      </c>
      <c r="I368" s="34"/>
      <c r="J368" s="34"/>
      <c r="K368" s="173"/>
      <c r="L368" s="34"/>
    </row>
    <row r="369" spans="1:18" ht="8.25" customHeight="1" x14ac:dyDescent="0.3">
      <c r="A369" s="97"/>
      <c r="B369" s="36"/>
      <c r="C369" s="42"/>
      <c r="D369" s="555"/>
      <c r="E369" s="193"/>
      <c r="F369" s="193"/>
      <c r="G369" s="512"/>
      <c r="H369" s="250"/>
      <c r="I369" s="4"/>
      <c r="J369" s="4"/>
      <c r="K369" s="4"/>
      <c r="L369" s="4"/>
      <c r="R369" s="237"/>
    </row>
    <row r="370" spans="1:18" s="73" customFormat="1" ht="27.6" x14ac:dyDescent="0.3">
      <c r="A370" s="99"/>
      <c r="B370" s="75">
        <f>COUNT($B$13:B365)+1</f>
        <v>74</v>
      </c>
      <c r="C370" s="48" t="s">
        <v>306</v>
      </c>
      <c r="D370" s="544"/>
      <c r="E370" s="256"/>
      <c r="F370" s="256"/>
      <c r="G370" s="512"/>
      <c r="H370" s="250"/>
      <c r="I370" s="34"/>
      <c r="J370" s="34"/>
      <c r="K370" s="173"/>
      <c r="L370" s="34"/>
    </row>
    <row r="371" spans="1:18" s="73" customFormat="1" ht="14.4" x14ac:dyDescent="0.3">
      <c r="A371" s="98"/>
      <c r="B371" s="71"/>
      <c r="C371" s="45"/>
      <c r="D371" s="558"/>
      <c r="E371" s="65" t="s">
        <v>13</v>
      </c>
      <c r="F371" s="65">
        <v>1</v>
      </c>
      <c r="G371" s="513">
        <f>L371</f>
        <v>0</v>
      </c>
      <c r="H371" s="254">
        <f>G371*F371</f>
        <v>0</v>
      </c>
      <c r="I371" s="34"/>
      <c r="J371" s="34"/>
      <c r="K371" s="173"/>
      <c r="L371" s="34"/>
    </row>
    <row r="372" spans="1:18" ht="8.25" customHeight="1" x14ac:dyDescent="0.3">
      <c r="A372" s="97"/>
      <c r="B372" s="36"/>
      <c r="C372" s="42"/>
      <c r="D372" s="555"/>
      <c r="E372" s="193"/>
      <c r="F372" s="193"/>
      <c r="G372" s="512"/>
      <c r="H372" s="250"/>
      <c r="I372" s="4"/>
      <c r="J372" s="4"/>
      <c r="K372" s="4"/>
      <c r="L372" s="4"/>
      <c r="R372" s="237"/>
    </row>
    <row r="373" spans="1:18" s="73" customFormat="1" ht="28.8" x14ac:dyDescent="0.3">
      <c r="A373" s="99"/>
      <c r="B373" s="75">
        <f>COUNT($B$13:B368)+1</f>
        <v>75</v>
      </c>
      <c r="C373" s="48" t="s">
        <v>402</v>
      </c>
      <c r="D373" s="544"/>
      <c r="E373" s="256"/>
      <c r="F373" s="256"/>
      <c r="G373" s="512"/>
      <c r="H373" s="250"/>
      <c r="I373" s="34"/>
      <c r="J373" s="34"/>
      <c r="K373" s="173"/>
      <c r="L373" s="34"/>
    </row>
    <row r="374" spans="1:18" s="73" customFormat="1" ht="14.4" x14ac:dyDescent="0.3">
      <c r="A374" s="98"/>
      <c r="B374" s="71"/>
      <c r="C374" s="45"/>
      <c r="D374" s="558"/>
      <c r="E374" s="65" t="s">
        <v>13</v>
      </c>
      <c r="F374" s="65">
        <v>1</v>
      </c>
      <c r="G374" s="513">
        <f>L374</f>
        <v>0</v>
      </c>
      <c r="H374" s="254">
        <f>G374*F374</f>
        <v>0</v>
      </c>
      <c r="I374" s="34"/>
      <c r="J374" s="34"/>
      <c r="K374" s="173"/>
      <c r="L374" s="34"/>
    </row>
    <row r="375" spans="1:18" ht="8.25" customHeight="1" x14ac:dyDescent="0.3">
      <c r="A375" s="97"/>
      <c r="B375" s="36"/>
      <c r="C375" s="42"/>
      <c r="D375" s="555"/>
      <c r="E375" s="193"/>
      <c r="F375" s="193"/>
      <c r="G375" s="512"/>
      <c r="H375" s="250"/>
      <c r="I375" s="4"/>
      <c r="J375" s="4"/>
      <c r="K375" s="4"/>
      <c r="L375" s="4"/>
      <c r="R375" s="237"/>
    </row>
    <row r="376" spans="1:18" s="138" customFormat="1" ht="27.6" x14ac:dyDescent="0.3">
      <c r="A376" s="141"/>
      <c r="B376" s="36">
        <f>COUNT($B$13:B368)+1</f>
        <v>75</v>
      </c>
      <c r="C376" s="48" t="s">
        <v>30</v>
      </c>
      <c r="D376" s="544"/>
      <c r="E376" s="377"/>
      <c r="F376" s="377"/>
      <c r="G376" s="516"/>
      <c r="H376" s="378"/>
      <c r="I376" s="139"/>
      <c r="J376" s="139"/>
      <c r="K376" s="139"/>
      <c r="L376" s="139"/>
    </row>
    <row r="377" spans="1:18" s="138" customFormat="1" ht="14.4" x14ac:dyDescent="0.3">
      <c r="A377" s="148"/>
      <c r="B377" s="149"/>
      <c r="C377" s="45"/>
      <c r="D377" s="558"/>
      <c r="E377" s="151" t="s">
        <v>13</v>
      </c>
      <c r="F377" s="151">
        <v>1</v>
      </c>
      <c r="G377" s="517">
        <f>L377</f>
        <v>0</v>
      </c>
      <c r="H377" s="379">
        <f>G377*F377</f>
        <v>0</v>
      </c>
      <c r="I377" s="139"/>
      <c r="J377" s="139"/>
      <c r="K377" s="139"/>
      <c r="L377" s="139"/>
    </row>
    <row r="378" spans="1:18" s="138" customFormat="1" ht="8.25" customHeight="1" x14ac:dyDescent="0.3">
      <c r="A378" s="141"/>
      <c r="B378" s="142"/>
      <c r="C378" s="161"/>
      <c r="D378" s="559"/>
      <c r="E378" s="377"/>
      <c r="F378" s="377"/>
      <c r="G378" s="516"/>
      <c r="H378" s="378"/>
      <c r="I378" s="139"/>
      <c r="J378" s="139"/>
      <c r="K378" s="139"/>
      <c r="L378" s="139"/>
      <c r="R378" s="140"/>
    </row>
    <row r="379" spans="1:18" s="138" customFormat="1" ht="27.6" x14ac:dyDescent="0.3">
      <c r="A379" s="141"/>
      <c r="B379" s="154">
        <f>COUNT($B$13:B377)+1</f>
        <v>78</v>
      </c>
      <c r="C379" s="162" t="s">
        <v>70</v>
      </c>
      <c r="D379" s="560"/>
      <c r="E379" s="377"/>
      <c r="F379" s="377"/>
      <c r="G379" s="516"/>
      <c r="H379" s="378"/>
      <c r="I379" s="139"/>
      <c r="J379" s="139"/>
      <c r="K379" s="139"/>
      <c r="L379" s="139"/>
    </row>
    <row r="380" spans="1:18" s="138" customFormat="1" ht="15" thickBot="1" x14ac:dyDescent="0.35">
      <c r="A380" s="165"/>
      <c r="B380" s="166"/>
      <c r="C380" s="167"/>
      <c r="D380" s="562"/>
      <c r="E380" s="168" t="s">
        <v>15</v>
      </c>
      <c r="F380" s="169">
        <v>0.03</v>
      </c>
      <c r="G380" s="541"/>
      <c r="H380" s="381">
        <f>SUM(H301:H377)*3%</f>
        <v>0</v>
      </c>
      <c r="I380" s="139"/>
      <c r="J380" s="139"/>
      <c r="K380" s="139"/>
      <c r="L380" s="139"/>
    </row>
    <row r="381" spans="1:18" ht="15.75" thickTop="1" x14ac:dyDescent="0.3">
      <c r="A381" s="112"/>
      <c r="B381" s="113"/>
      <c r="C381" s="114"/>
      <c r="D381" s="114"/>
      <c r="E381" s="115"/>
      <c r="F381" s="115"/>
      <c r="G381" s="414" t="s">
        <v>403</v>
      </c>
      <c r="H381" s="116">
        <f>SUM(H301:H380)</f>
        <v>0</v>
      </c>
      <c r="I381" s="4"/>
      <c r="J381" s="4"/>
      <c r="K381" s="4"/>
    </row>
    <row r="382" spans="1:18" s="68" customFormat="1" ht="8.25" customHeight="1" x14ac:dyDescent="0.3">
      <c r="A382" s="183"/>
      <c r="B382" s="181"/>
      <c r="C382" s="188"/>
      <c r="D382" s="188"/>
      <c r="E382" s="184"/>
      <c r="F382" s="184"/>
      <c r="G382" s="244"/>
      <c r="H382" s="186"/>
      <c r="I382" s="173"/>
      <c r="J382" s="173"/>
      <c r="K382" s="173"/>
      <c r="L382" s="173"/>
      <c r="R382" s="189"/>
    </row>
    <row r="383" spans="1:18" ht="15" x14ac:dyDescent="0.3">
      <c r="A383" s="405"/>
      <c r="B383" s="406"/>
      <c r="C383" s="407" t="s">
        <v>406</v>
      </c>
      <c r="D383" s="408"/>
      <c r="E383" s="409"/>
      <c r="F383" s="409"/>
      <c r="G383" s="421"/>
      <c r="H383" s="411"/>
      <c r="I383" s="4"/>
      <c r="J383" s="4"/>
      <c r="K383" s="4"/>
    </row>
    <row r="384" spans="1:18" ht="15" x14ac:dyDescent="0.3">
      <c r="A384" s="112"/>
      <c r="B384" s="113"/>
      <c r="C384" s="114"/>
      <c r="D384" s="114"/>
      <c r="E384" s="115"/>
      <c r="F384" s="115"/>
      <c r="G384" s="414" t="str">
        <f>G48</f>
        <v>Skupaj-Toplotna črpalka:</v>
      </c>
      <c r="H384" s="116">
        <f>H48</f>
        <v>0</v>
      </c>
      <c r="I384" s="4"/>
      <c r="J384" s="4"/>
      <c r="K384" s="4"/>
    </row>
    <row r="385" spans="1:18" ht="15" x14ac:dyDescent="0.3">
      <c r="A385" s="112"/>
      <c r="B385" s="113"/>
      <c r="C385" s="114"/>
      <c r="D385" s="114"/>
      <c r="E385" s="115"/>
      <c r="F385" s="115"/>
      <c r="G385" s="414" t="str">
        <f>G298</f>
        <v>Skupaj -Toplotno/hladilna postaja:</v>
      </c>
      <c r="H385" s="116">
        <f>H298</f>
        <v>0</v>
      </c>
      <c r="I385" s="4"/>
      <c r="J385" s="4"/>
      <c r="K385" s="4"/>
    </row>
    <row r="386" spans="1:18" ht="15" x14ac:dyDescent="0.3">
      <c r="A386" s="112"/>
      <c r="B386" s="113"/>
      <c r="C386" s="114"/>
      <c r="D386" s="114"/>
      <c r="E386" s="115"/>
      <c r="F386" s="115"/>
      <c r="G386" s="414" t="str">
        <f>G381</f>
        <v>Skupaj-Grelnik klimata :</v>
      </c>
      <c r="H386" s="116">
        <f>H381</f>
        <v>0</v>
      </c>
      <c r="I386" s="4"/>
      <c r="J386" s="4"/>
      <c r="K386" s="4"/>
    </row>
    <row r="387" spans="1:18" ht="15" x14ac:dyDescent="0.3">
      <c r="A387" s="112"/>
      <c r="B387" s="113"/>
      <c r="C387" s="114"/>
      <c r="D387" s="114"/>
      <c r="E387" s="115"/>
      <c r="F387" s="115"/>
      <c r="G387" s="414" t="s">
        <v>407</v>
      </c>
      <c r="H387" s="116">
        <f>SUM(H384:H386)</f>
        <v>0</v>
      </c>
      <c r="I387" s="4"/>
      <c r="J387" s="4"/>
      <c r="K387" s="4"/>
    </row>
    <row r="388" spans="1:18" s="68" customFormat="1" ht="8.25" customHeight="1" x14ac:dyDescent="0.3">
      <c r="A388" s="183"/>
      <c r="B388" s="181"/>
      <c r="C388" s="188"/>
      <c r="D388" s="188"/>
      <c r="E388" s="184"/>
      <c r="F388" s="184"/>
      <c r="G388" s="185"/>
      <c r="H388" s="2"/>
      <c r="I388" s="173"/>
      <c r="J388" s="173"/>
      <c r="K388" s="173"/>
      <c r="L388" s="173"/>
      <c r="R388" s="189"/>
    </row>
  </sheetData>
  <sheetProtection algorithmName="SHA-512" hashValue="hiZBdk/yOs62kM18o2gGl1bIXGeWlLrBw6iPEauUi62Ryug3FA0ZxT11yIj7pWM/jyxgjgsW3dd+DiF7WTI//A==" saltValue="kubfco+JyyLkqoYBEDfbpQ==" spinCount="100000" sheet="1" objects="1" scenarios="1"/>
  <mergeCells count="1">
    <mergeCell ref="A7:H7"/>
  </mergeCells>
  <pageMargins left="0.70866141732283472" right="0.70866141732283472" top="0.74803149606299213" bottom="0.74803149606299213" header="0.31496062992125984" footer="0.31496062992125984"/>
  <pageSetup paperSize="9" orientation="portrait" r:id="rId1"/>
  <headerFooter>
    <oddHeader>&amp;L&amp;"Arial Narrow,Navadno"&amp;8HIA, projektiranje strojnih inštalacij, s.p.</oddHeader>
    <oddFooter>&amp;L&amp;"Arial Narrow,Navadno"&amp;8Načrt strojnih inštalacij/PZI/št.nač. SA-23/19
Objekt: Lekarna Kranj št. pr. P-085/19</oddFooter>
  </headerFooter>
  <rowBreaks count="15" manualBreakCount="15">
    <brk id="20" max="16383" man="1"/>
    <brk id="44" max="7" man="1"/>
    <brk id="48" max="7" man="1"/>
    <brk id="69" max="7" man="1"/>
    <brk id="89" max="7" man="1"/>
    <brk id="113" max="7" man="1"/>
    <brk id="142" max="7" man="1"/>
    <brk id="159" max="7" man="1"/>
    <brk id="180" max="7" man="1"/>
    <brk id="212" max="7" man="1"/>
    <brk id="253" max="7" man="1"/>
    <brk id="285" max="7" man="1"/>
    <brk id="316" max="7" man="1"/>
    <brk id="349" max="7" man="1"/>
    <brk id="371" max="7" man="1"/>
  </rowBreaks>
  <colBreaks count="1" manualBreakCount="1">
    <brk id="8" max="3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view="pageBreakPreview" topLeftCell="A97" zoomScaleNormal="100" zoomScaleSheetLayoutView="100" workbookViewId="0">
      <selection activeCell="D16" sqref="D16"/>
    </sheetView>
  </sheetViews>
  <sheetFormatPr defaultColWidth="9.109375" defaultRowHeight="13.8" x14ac:dyDescent="0.3"/>
  <cols>
    <col min="1" max="2" width="3.33203125" style="81" customWidth="1"/>
    <col min="3" max="3" width="38.77734375" style="2" customWidth="1"/>
    <col min="4" max="4" width="9.77734375" style="2" customWidth="1"/>
    <col min="5" max="5" width="4.77734375" style="3" customWidth="1"/>
    <col min="6" max="6" width="5.33203125" style="3" customWidth="1"/>
    <col min="7" max="8" width="10.77734375" style="73" customWidth="1"/>
    <col min="9" max="9" width="12.33203125" style="2" customWidth="1"/>
    <col min="10" max="13" width="9.109375" style="2"/>
    <col min="14" max="14" width="32.109375" style="2" customWidth="1"/>
    <col min="15" max="257" width="9.109375" style="2"/>
    <col min="258" max="258" width="3.6640625" style="2" customWidth="1"/>
    <col min="259" max="259" width="3.5546875" style="2" customWidth="1"/>
    <col min="260" max="260" width="40.109375" style="2" customWidth="1"/>
    <col min="261" max="261" width="6.33203125" style="2" customWidth="1"/>
    <col min="262" max="262" width="6.88671875" style="2" customWidth="1"/>
    <col min="263" max="263" width="10.44140625" style="2" customWidth="1"/>
    <col min="264" max="264" width="12.109375" style="2" customWidth="1"/>
    <col min="265" max="265" width="36.33203125" style="2" customWidth="1"/>
    <col min="266" max="513" width="9.109375" style="2"/>
    <col min="514" max="514" width="3.6640625" style="2" customWidth="1"/>
    <col min="515" max="515" width="3.5546875" style="2" customWidth="1"/>
    <col min="516" max="516" width="40.109375" style="2" customWidth="1"/>
    <col min="517" max="517" width="6.33203125" style="2" customWidth="1"/>
    <col min="518" max="518" width="6.88671875" style="2" customWidth="1"/>
    <col min="519" max="519" width="10.44140625" style="2" customWidth="1"/>
    <col min="520" max="520" width="12.109375" style="2" customWidth="1"/>
    <col min="521" max="521" width="36.33203125" style="2" customWidth="1"/>
    <col min="522" max="769" width="9.109375" style="2"/>
    <col min="770" max="770" width="3.6640625" style="2" customWidth="1"/>
    <col min="771" max="771" width="3.5546875" style="2" customWidth="1"/>
    <col min="772" max="772" width="40.109375" style="2" customWidth="1"/>
    <col min="773" max="773" width="6.33203125" style="2" customWidth="1"/>
    <col min="774" max="774" width="6.88671875" style="2" customWidth="1"/>
    <col min="775" max="775" width="10.44140625" style="2" customWidth="1"/>
    <col min="776" max="776" width="12.109375" style="2" customWidth="1"/>
    <col min="777" max="777" width="36.33203125" style="2" customWidth="1"/>
    <col min="778" max="1025" width="9.109375" style="2"/>
    <col min="1026" max="1026" width="3.6640625" style="2" customWidth="1"/>
    <col min="1027" max="1027" width="3.5546875" style="2" customWidth="1"/>
    <col min="1028" max="1028" width="40.109375" style="2" customWidth="1"/>
    <col min="1029" max="1029" width="6.33203125" style="2" customWidth="1"/>
    <col min="1030" max="1030" width="6.88671875" style="2" customWidth="1"/>
    <col min="1031" max="1031" width="10.44140625" style="2" customWidth="1"/>
    <col min="1032" max="1032" width="12.109375" style="2" customWidth="1"/>
    <col min="1033" max="1033" width="36.33203125" style="2" customWidth="1"/>
    <col min="1034" max="1281" width="9.109375" style="2"/>
    <col min="1282" max="1282" width="3.6640625" style="2" customWidth="1"/>
    <col min="1283" max="1283" width="3.5546875" style="2" customWidth="1"/>
    <col min="1284" max="1284" width="40.109375" style="2" customWidth="1"/>
    <col min="1285" max="1285" width="6.33203125" style="2" customWidth="1"/>
    <col min="1286" max="1286" width="6.88671875" style="2" customWidth="1"/>
    <col min="1287" max="1287" width="10.44140625" style="2" customWidth="1"/>
    <col min="1288" max="1288" width="12.109375" style="2" customWidth="1"/>
    <col min="1289" max="1289" width="36.33203125" style="2" customWidth="1"/>
    <col min="1290" max="1537" width="9.109375" style="2"/>
    <col min="1538" max="1538" width="3.6640625" style="2" customWidth="1"/>
    <col min="1539" max="1539" width="3.5546875" style="2" customWidth="1"/>
    <col min="1540" max="1540" width="40.109375" style="2" customWidth="1"/>
    <col min="1541" max="1541" width="6.33203125" style="2" customWidth="1"/>
    <col min="1542" max="1542" width="6.88671875" style="2" customWidth="1"/>
    <col min="1543" max="1543" width="10.44140625" style="2" customWidth="1"/>
    <col min="1544" max="1544" width="12.109375" style="2" customWidth="1"/>
    <col min="1545" max="1545" width="36.33203125" style="2" customWidth="1"/>
    <col min="1546" max="1793" width="9.109375" style="2"/>
    <col min="1794" max="1794" width="3.6640625" style="2" customWidth="1"/>
    <col min="1795" max="1795" width="3.5546875" style="2" customWidth="1"/>
    <col min="1796" max="1796" width="40.109375" style="2" customWidth="1"/>
    <col min="1797" max="1797" width="6.33203125" style="2" customWidth="1"/>
    <col min="1798" max="1798" width="6.88671875" style="2" customWidth="1"/>
    <col min="1799" max="1799" width="10.44140625" style="2" customWidth="1"/>
    <col min="1800" max="1800" width="12.109375" style="2" customWidth="1"/>
    <col min="1801" max="1801" width="36.33203125" style="2" customWidth="1"/>
    <col min="1802" max="2049" width="9.109375" style="2"/>
    <col min="2050" max="2050" width="3.6640625" style="2" customWidth="1"/>
    <col min="2051" max="2051" width="3.5546875" style="2" customWidth="1"/>
    <col min="2052" max="2052" width="40.109375" style="2" customWidth="1"/>
    <col min="2053" max="2053" width="6.33203125" style="2" customWidth="1"/>
    <col min="2054" max="2054" width="6.88671875" style="2" customWidth="1"/>
    <col min="2055" max="2055" width="10.44140625" style="2" customWidth="1"/>
    <col min="2056" max="2056" width="12.109375" style="2" customWidth="1"/>
    <col min="2057" max="2057" width="36.33203125" style="2" customWidth="1"/>
    <col min="2058" max="2305" width="9.109375" style="2"/>
    <col min="2306" max="2306" width="3.6640625" style="2" customWidth="1"/>
    <col min="2307" max="2307" width="3.5546875" style="2" customWidth="1"/>
    <col min="2308" max="2308" width="40.109375" style="2" customWidth="1"/>
    <col min="2309" max="2309" width="6.33203125" style="2" customWidth="1"/>
    <col min="2310" max="2310" width="6.88671875" style="2" customWidth="1"/>
    <col min="2311" max="2311" width="10.44140625" style="2" customWidth="1"/>
    <col min="2312" max="2312" width="12.109375" style="2" customWidth="1"/>
    <col min="2313" max="2313" width="36.33203125" style="2" customWidth="1"/>
    <col min="2314" max="2561" width="9.109375" style="2"/>
    <col min="2562" max="2562" width="3.6640625" style="2" customWidth="1"/>
    <col min="2563" max="2563" width="3.5546875" style="2" customWidth="1"/>
    <col min="2564" max="2564" width="40.109375" style="2" customWidth="1"/>
    <col min="2565" max="2565" width="6.33203125" style="2" customWidth="1"/>
    <col min="2566" max="2566" width="6.88671875" style="2" customWidth="1"/>
    <col min="2567" max="2567" width="10.44140625" style="2" customWidth="1"/>
    <col min="2568" max="2568" width="12.109375" style="2" customWidth="1"/>
    <col min="2569" max="2569" width="36.33203125" style="2" customWidth="1"/>
    <col min="2570" max="2817" width="9.109375" style="2"/>
    <col min="2818" max="2818" width="3.6640625" style="2" customWidth="1"/>
    <col min="2819" max="2819" width="3.5546875" style="2" customWidth="1"/>
    <col min="2820" max="2820" width="40.109375" style="2" customWidth="1"/>
    <col min="2821" max="2821" width="6.33203125" style="2" customWidth="1"/>
    <col min="2822" max="2822" width="6.88671875" style="2" customWidth="1"/>
    <col min="2823" max="2823" width="10.44140625" style="2" customWidth="1"/>
    <col min="2824" max="2824" width="12.109375" style="2" customWidth="1"/>
    <col min="2825" max="2825" width="36.33203125" style="2" customWidth="1"/>
    <col min="2826" max="3073" width="9.109375" style="2"/>
    <col min="3074" max="3074" width="3.6640625" style="2" customWidth="1"/>
    <col min="3075" max="3075" width="3.5546875" style="2" customWidth="1"/>
    <col min="3076" max="3076" width="40.109375" style="2" customWidth="1"/>
    <col min="3077" max="3077" width="6.33203125" style="2" customWidth="1"/>
    <col min="3078" max="3078" width="6.88671875" style="2" customWidth="1"/>
    <col min="3079" max="3079" width="10.44140625" style="2" customWidth="1"/>
    <col min="3080" max="3080" width="12.109375" style="2" customWidth="1"/>
    <col min="3081" max="3081" width="36.33203125" style="2" customWidth="1"/>
    <col min="3082" max="3329" width="9.109375" style="2"/>
    <col min="3330" max="3330" width="3.6640625" style="2" customWidth="1"/>
    <col min="3331" max="3331" width="3.5546875" style="2" customWidth="1"/>
    <col min="3332" max="3332" width="40.109375" style="2" customWidth="1"/>
    <col min="3333" max="3333" width="6.33203125" style="2" customWidth="1"/>
    <col min="3334" max="3334" width="6.88671875" style="2" customWidth="1"/>
    <col min="3335" max="3335" width="10.44140625" style="2" customWidth="1"/>
    <col min="3336" max="3336" width="12.109375" style="2" customWidth="1"/>
    <col min="3337" max="3337" width="36.33203125" style="2" customWidth="1"/>
    <col min="3338" max="3585" width="9.109375" style="2"/>
    <col min="3586" max="3586" width="3.6640625" style="2" customWidth="1"/>
    <col min="3587" max="3587" width="3.5546875" style="2" customWidth="1"/>
    <col min="3588" max="3588" width="40.109375" style="2" customWidth="1"/>
    <col min="3589" max="3589" width="6.33203125" style="2" customWidth="1"/>
    <col min="3590" max="3590" width="6.88671875" style="2" customWidth="1"/>
    <col min="3591" max="3591" width="10.44140625" style="2" customWidth="1"/>
    <col min="3592" max="3592" width="12.109375" style="2" customWidth="1"/>
    <col min="3593" max="3593" width="36.33203125" style="2" customWidth="1"/>
    <col min="3594" max="3841" width="9.109375" style="2"/>
    <col min="3842" max="3842" width="3.6640625" style="2" customWidth="1"/>
    <col min="3843" max="3843" width="3.5546875" style="2" customWidth="1"/>
    <col min="3844" max="3844" width="40.109375" style="2" customWidth="1"/>
    <col min="3845" max="3845" width="6.33203125" style="2" customWidth="1"/>
    <col min="3846" max="3846" width="6.88671875" style="2" customWidth="1"/>
    <col min="3847" max="3847" width="10.44140625" style="2" customWidth="1"/>
    <col min="3848" max="3848" width="12.109375" style="2" customWidth="1"/>
    <col min="3849" max="3849" width="36.33203125" style="2" customWidth="1"/>
    <col min="3850" max="4097" width="9.109375" style="2"/>
    <col min="4098" max="4098" width="3.6640625" style="2" customWidth="1"/>
    <col min="4099" max="4099" width="3.5546875" style="2" customWidth="1"/>
    <col min="4100" max="4100" width="40.109375" style="2" customWidth="1"/>
    <col min="4101" max="4101" width="6.33203125" style="2" customWidth="1"/>
    <col min="4102" max="4102" width="6.88671875" style="2" customWidth="1"/>
    <col min="4103" max="4103" width="10.44140625" style="2" customWidth="1"/>
    <col min="4104" max="4104" width="12.109375" style="2" customWidth="1"/>
    <col min="4105" max="4105" width="36.33203125" style="2" customWidth="1"/>
    <col min="4106" max="4353" width="9.109375" style="2"/>
    <col min="4354" max="4354" width="3.6640625" style="2" customWidth="1"/>
    <col min="4355" max="4355" width="3.5546875" style="2" customWidth="1"/>
    <col min="4356" max="4356" width="40.109375" style="2" customWidth="1"/>
    <col min="4357" max="4357" width="6.33203125" style="2" customWidth="1"/>
    <col min="4358" max="4358" width="6.88671875" style="2" customWidth="1"/>
    <col min="4359" max="4359" width="10.44140625" style="2" customWidth="1"/>
    <col min="4360" max="4360" width="12.109375" style="2" customWidth="1"/>
    <col min="4361" max="4361" width="36.33203125" style="2" customWidth="1"/>
    <col min="4362" max="4609" width="9.109375" style="2"/>
    <col min="4610" max="4610" width="3.6640625" style="2" customWidth="1"/>
    <col min="4611" max="4611" width="3.5546875" style="2" customWidth="1"/>
    <col min="4612" max="4612" width="40.109375" style="2" customWidth="1"/>
    <col min="4613" max="4613" width="6.33203125" style="2" customWidth="1"/>
    <col min="4614" max="4614" width="6.88671875" style="2" customWidth="1"/>
    <col min="4615" max="4615" width="10.44140625" style="2" customWidth="1"/>
    <col min="4616" max="4616" width="12.109375" style="2" customWidth="1"/>
    <col min="4617" max="4617" width="36.33203125" style="2" customWidth="1"/>
    <col min="4618" max="4865" width="9.109375" style="2"/>
    <col min="4866" max="4866" width="3.6640625" style="2" customWidth="1"/>
    <col min="4867" max="4867" width="3.5546875" style="2" customWidth="1"/>
    <col min="4868" max="4868" width="40.109375" style="2" customWidth="1"/>
    <col min="4869" max="4869" width="6.33203125" style="2" customWidth="1"/>
    <col min="4870" max="4870" width="6.88671875" style="2" customWidth="1"/>
    <col min="4871" max="4871" width="10.44140625" style="2" customWidth="1"/>
    <col min="4872" max="4872" width="12.109375" style="2" customWidth="1"/>
    <col min="4873" max="4873" width="36.33203125" style="2" customWidth="1"/>
    <col min="4874" max="5121" width="9.109375" style="2"/>
    <col min="5122" max="5122" width="3.6640625" style="2" customWidth="1"/>
    <col min="5123" max="5123" width="3.5546875" style="2" customWidth="1"/>
    <col min="5124" max="5124" width="40.109375" style="2" customWidth="1"/>
    <col min="5125" max="5125" width="6.33203125" style="2" customWidth="1"/>
    <col min="5126" max="5126" width="6.88671875" style="2" customWidth="1"/>
    <col min="5127" max="5127" width="10.44140625" style="2" customWidth="1"/>
    <col min="5128" max="5128" width="12.109375" style="2" customWidth="1"/>
    <col min="5129" max="5129" width="36.33203125" style="2" customWidth="1"/>
    <col min="5130" max="5377" width="9.109375" style="2"/>
    <col min="5378" max="5378" width="3.6640625" style="2" customWidth="1"/>
    <col min="5379" max="5379" width="3.5546875" style="2" customWidth="1"/>
    <col min="5380" max="5380" width="40.109375" style="2" customWidth="1"/>
    <col min="5381" max="5381" width="6.33203125" style="2" customWidth="1"/>
    <col min="5382" max="5382" width="6.88671875" style="2" customWidth="1"/>
    <col min="5383" max="5383" width="10.44140625" style="2" customWidth="1"/>
    <col min="5384" max="5384" width="12.109375" style="2" customWidth="1"/>
    <col min="5385" max="5385" width="36.33203125" style="2" customWidth="1"/>
    <col min="5386" max="5633" width="9.109375" style="2"/>
    <col min="5634" max="5634" width="3.6640625" style="2" customWidth="1"/>
    <col min="5635" max="5635" width="3.5546875" style="2" customWidth="1"/>
    <col min="5636" max="5636" width="40.109375" style="2" customWidth="1"/>
    <col min="5637" max="5637" width="6.33203125" style="2" customWidth="1"/>
    <col min="5638" max="5638" width="6.88671875" style="2" customWidth="1"/>
    <col min="5639" max="5639" width="10.44140625" style="2" customWidth="1"/>
    <col min="5640" max="5640" width="12.109375" style="2" customWidth="1"/>
    <col min="5641" max="5641" width="36.33203125" style="2" customWidth="1"/>
    <col min="5642" max="5889" width="9.109375" style="2"/>
    <col min="5890" max="5890" width="3.6640625" style="2" customWidth="1"/>
    <col min="5891" max="5891" width="3.5546875" style="2" customWidth="1"/>
    <col min="5892" max="5892" width="40.109375" style="2" customWidth="1"/>
    <col min="5893" max="5893" width="6.33203125" style="2" customWidth="1"/>
    <col min="5894" max="5894" width="6.88671875" style="2" customWidth="1"/>
    <col min="5895" max="5895" width="10.44140625" style="2" customWidth="1"/>
    <col min="5896" max="5896" width="12.109375" style="2" customWidth="1"/>
    <col min="5897" max="5897" width="36.33203125" style="2" customWidth="1"/>
    <col min="5898" max="6145" width="9.109375" style="2"/>
    <col min="6146" max="6146" width="3.6640625" style="2" customWidth="1"/>
    <col min="6147" max="6147" width="3.5546875" style="2" customWidth="1"/>
    <col min="6148" max="6148" width="40.109375" style="2" customWidth="1"/>
    <col min="6149" max="6149" width="6.33203125" style="2" customWidth="1"/>
    <col min="6150" max="6150" width="6.88671875" style="2" customWidth="1"/>
    <col min="6151" max="6151" width="10.44140625" style="2" customWidth="1"/>
    <col min="6152" max="6152" width="12.109375" style="2" customWidth="1"/>
    <col min="6153" max="6153" width="36.33203125" style="2" customWidth="1"/>
    <col min="6154" max="6401" width="9.109375" style="2"/>
    <col min="6402" max="6402" width="3.6640625" style="2" customWidth="1"/>
    <col min="6403" max="6403" width="3.5546875" style="2" customWidth="1"/>
    <col min="6404" max="6404" width="40.109375" style="2" customWidth="1"/>
    <col min="6405" max="6405" width="6.33203125" style="2" customWidth="1"/>
    <col min="6406" max="6406" width="6.88671875" style="2" customWidth="1"/>
    <col min="6407" max="6407" width="10.44140625" style="2" customWidth="1"/>
    <col min="6408" max="6408" width="12.109375" style="2" customWidth="1"/>
    <col min="6409" max="6409" width="36.33203125" style="2" customWidth="1"/>
    <col min="6410" max="6657" width="9.109375" style="2"/>
    <col min="6658" max="6658" width="3.6640625" style="2" customWidth="1"/>
    <col min="6659" max="6659" width="3.5546875" style="2" customWidth="1"/>
    <col min="6660" max="6660" width="40.109375" style="2" customWidth="1"/>
    <col min="6661" max="6661" width="6.33203125" style="2" customWidth="1"/>
    <col min="6662" max="6662" width="6.88671875" style="2" customWidth="1"/>
    <col min="6663" max="6663" width="10.44140625" style="2" customWidth="1"/>
    <col min="6664" max="6664" width="12.109375" style="2" customWidth="1"/>
    <col min="6665" max="6665" width="36.33203125" style="2" customWidth="1"/>
    <col min="6666" max="6913" width="9.109375" style="2"/>
    <col min="6914" max="6914" width="3.6640625" style="2" customWidth="1"/>
    <col min="6915" max="6915" width="3.5546875" style="2" customWidth="1"/>
    <col min="6916" max="6916" width="40.109375" style="2" customWidth="1"/>
    <col min="6917" max="6917" width="6.33203125" style="2" customWidth="1"/>
    <col min="6918" max="6918" width="6.88671875" style="2" customWidth="1"/>
    <col min="6919" max="6919" width="10.44140625" style="2" customWidth="1"/>
    <col min="6920" max="6920" width="12.109375" style="2" customWidth="1"/>
    <col min="6921" max="6921" width="36.33203125" style="2" customWidth="1"/>
    <col min="6922" max="7169" width="9.109375" style="2"/>
    <col min="7170" max="7170" width="3.6640625" style="2" customWidth="1"/>
    <col min="7171" max="7171" width="3.5546875" style="2" customWidth="1"/>
    <col min="7172" max="7172" width="40.109375" style="2" customWidth="1"/>
    <col min="7173" max="7173" width="6.33203125" style="2" customWidth="1"/>
    <col min="7174" max="7174" width="6.88671875" style="2" customWidth="1"/>
    <col min="7175" max="7175" width="10.44140625" style="2" customWidth="1"/>
    <col min="7176" max="7176" width="12.109375" style="2" customWidth="1"/>
    <col min="7177" max="7177" width="36.33203125" style="2" customWidth="1"/>
    <col min="7178" max="7425" width="9.109375" style="2"/>
    <col min="7426" max="7426" width="3.6640625" style="2" customWidth="1"/>
    <col min="7427" max="7427" width="3.5546875" style="2" customWidth="1"/>
    <col min="7428" max="7428" width="40.109375" style="2" customWidth="1"/>
    <col min="7429" max="7429" width="6.33203125" style="2" customWidth="1"/>
    <col min="7430" max="7430" width="6.88671875" style="2" customWidth="1"/>
    <col min="7431" max="7431" width="10.44140625" style="2" customWidth="1"/>
    <col min="7432" max="7432" width="12.109375" style="2" customWidth="1"/>
    <col min="7433" max="7433" width="36.33203125" style="2" customWidth="1"/>
    <col min="7434" max="7681" width="9.109375" style="2"/>
    <col min="7682" max="7682" width="3.6640625" style="2" customWidth="1"/>
    <col min="7683" max="7683" width="3.5546875" style="2" customWidth="1"/>
    <col min="7684" max="7684" width="40.109375" style="2" customWidth="1"/>
    <col min="7685" max="7685" width="6.33203125" style="2" customWidth="1"/>
    <col min="7686" max="7686" width="6.88671875" style="2" customWidth="1"/>
    <col min="7687" max="7687" width="10.44140625" style="2" customWidth="1"/>
    <col min="7688" max="7688" width="12.109375" style="2" customWidth="1"/>
    <col min="7689" max="7689" width="36.33203125" style="2" customWidth="1"/>
    <col min="7690" max="7937" width="9.109375" style="2"/>
    <col min="7938" max="7938" width="3.6640625" style="2" customWidth="1"/>
    <col min="7939" max="7939" width="3.5546875" style="2" customWidth="1"/>
    <col min="7940" max="7940" width="40.109375" style="2" customWidth="1"/>
    <col min="7941" max="7941" width="6.33203125" style="2" customWidth="1"/>
    <col min="7942" max="7942" width="6.88671875" style="2" customWidth="1"/>
    <col min="7943" max="7943" width="10.44140625" style="2" customWidth="1"/>
    <col min="7944" max="7944" width="12.109375" style="2" customWidth="1"/>
    <col min="7945" max="7945" width="36.33203125" style="2" customWidth="1"/>
    <col min="7946" max="8193" width="9.109375" style="2"/>
    <col min="8194" max="8194" width="3.6640625" style="2" customWidth="1"/>
    <col min="8195" max="8195" width="3.5546875" style="2" customWidth="1"/>
    <col min="8196" max="8196" width="40.109375" style="2" customWidth="1"/>
    <col min="8197" max="8197" width="6.33203125" style="2" customWidth="1"/>
    <col min="8198" max="8198" width="6.88671875" style="2" customWidth="1"/>
    <col min="8199" max="8199" width="10.44140625" style="2" customWidth="1"/>
    <col min="8200" max="8200" width="12.109375" style="2" customWidth="1"/>
    <col min="8201" max="8201" width="36.33203125" style="2" customWidth="1"/>
    <col min="8202" max="8449" width="9.109375" style="2"/>
    <col min="8450" max="8450" width="3.6640625" style="2" customWidth="1"/>
    <col min="8451" max="8451" width="3.5546875" style="2" customWidth="1"/>
    <col min="8452" max="8452" width="40.109375" style="2" customWidth="1"/>
    <col min="8453" max="8453" width="6.33203125" style="2" customWidth="1"/>
    <col min="8454" max="8454" width="6.88671875" style="2" customWidth="1"/>
    <col min="8455" max="8455" width="10.44140625" style="2" customWidth="1"/>
    <col min="8456" max="8456" width="12.109375" style="2" customWidth="1"/>
    <col min="8457" max="8457" width="36.33203125" style="2" customWidth="1"/>
    <col min="8458" max="8705" width="9.109375" style="2"/>
    <col min="8706" max="8706" width="3.6640625" style="2" customWidth="1"/>
    <col min="8707" max="8707" width="3.5546875" style="2" customWidth="1"/>
    <col min="8708" max="8708" width="40.109375" style="2" customWidth="1"/>
    <col min="8709" max="8709" width="6.33203125" style="2" customWidth="1"/>
    <col min="8710" max="8710" width="6.88671875" style="2" customWidth="1"/>
    <col min="8711" max="8711" width="10.44140625" style="2" customWidth="1"/>
    <col min="8712" max="8712" width="12.109375" style="2" customWidth="1"/>
    <col min="8713" max="8713" width="36.33203125" style="2" customWidth="1"/>
    <col min="8714" max="8961" width="9.109375" style="2"/>
    <col min="8962" max="8962" width="3.6640625" style="2" customWidth="1"/>
    <col min="8963" max="8963" width="3.5546875" style="2" customWidth="1"/>
    <col min="8964" max="8964" width="40.109375" style="2" customWidth="1"/>
    <col min="8965" max="8965" width="6.33203125" style="2" customWidth="1"/>
    <col min="8966" max="8966" width="6.88671875" style="2" customWidth="1"/>
    <col min="8967" max="8967" width="10.44140625" style="2" customWidth="1"/>
    <col min="8968" max="8968" width="12.109375" style="2" customWidth="1"/>
    <col min="8969" max="8969" width="36.33203125" style="2" customWidth="1"/>
    <col min="8970" max="9217" width="9.109375" style="2"/>
    <col min="9218" max="9218" width="3.6640625" style="2" customWidth="1"/>
    <col min="9219" max="9219" width="3.5546875" style="2" customWidth="1"/>
    <col min="9220" max="9220" width="40.109375" style="2" customWidth="1"/>
    <col min="9221" max="9221" width="6.33203125" style="2" customWidth="1"/>
    <col min="9222" max="9222" width="6.88671875" style="2" customWidth="1"/>
    <col min="9223" max="9223" width="10.44140625" style="2" customWidth="1"/>
    <col min="9224" max="9224" width="12.109375" style="2" customWidth="1"/>
    <col min="9225" max="9225" width="36.33203125" style="2" customWidth="1"/>
    <col min="9226" max="9473" width="9.109375" style="2"/>
    <col min="9474" max="9474" width="3.6640625" style="2" customWidth="1"/>
    <col min="9475" max="9475" width="3.5546875" style="2" customWidth="1"/>
    <col min="9476" max="9476" width="40.109375" style="2" customWidth="1"/>
    <col min="9477" max="9477" width="6.33203125" style="2" customWidth="1"/>
    <col min="9478" max="9478" width="6.88671875" style="2" customWidth="1"/>
    <col min="9479" max="9479" width="10.44140625" style="2" customWidth="1"/>
    <col min="9480" max="9480" width="12.109375" style="2" customWidth="1"/>
    <col min="9481" max="9481" width="36.33203125" style="2" customWidth="1"/>
    <col min="9482" max="9729" width="9.109375" style="2"/>
    <col min="9730" max="9730" width="3.6640625" style="2" customWidth="1"/>
    <col min="9731" max="9731" width="3.5546875" style="2" customWidth="1"/>
    <col min="9732" max="9732" width="40.109375" style="2" customWidth="1"/>
    <col min="9733" max="9733" width="6.33203125" style="2" customWidth="1"/>
    <col min="9734" max="9734" width="6.88671875" style="2" customWidth="1"/>
    <col min="9735" max="9735" width="10.44140625" style="2" customWidth="1"/>
    <col min="9736" max="9736" width="12.109375" style="2" customWidth="1"/>
    <col min="9737" max="9737" width="36.33203125" style="2" customWidth="1"/>
    <col min="9738" max="9985" width="9.109375" style="2"/>
    <col min="9986" max="9986" width="3.6640625" style="2" customWidth="1"/>
    <col min="9987" max="9987" width="3.5546875" style="2" customWidth="1"/>
    <col min="9988" max="9988" width="40.109375" style="2" customWidth="1"/>
    <col min="9989" max="9989" width="6.33203125" style="2" customWidth="1"/>
    <col min="9990" max="9990" width="6.88671875" style="2" customWidth="1"/>
    <col min="9991" max="9991" width="10.44140625" style="2" customWidth="1"/>
    <col min="9992" max="9992" width="12.109375" style="2" customWidth="1"/>
    <col min="9993" max="9993" width="36.33203125" style="2" customWidth="1"/>
    <col min="9994" max="10241" width="9.109375" style="2"/>
    <col min="10242" max="10242" width="3.6640625" style="2" customWidth="1"/>
    <col min="10243" max="10243" width="3.5546875" style="2" customWidth="1"/>
    <col min="10244" max="10244" width="40.109375" style="2" customWidth="1"/>
    <col min="10245" max="10245" width="6.33203125" style="2" customWidth="1"/>
    <col min="10246" max="10246" width="6.88671875" style="2" customWidth="1"/>
    <col min="10247" max="10247" width="10.44140625" style="2" customWidth="1"/>
    <col min="10248" max="10248" width="12.109375" style="2" customWidth="1"/>
    <col min="10249" max="10249" width="36.33203125" style="2" customWidth="1"/>
    <col min="10250" max="10497" width="9.109375" style="2"/>
    <col min="10498" max="10498" width="3.6640625" style="2" customWidth="1"/>
    <col min="10499" max="10499" width="3.5546875" style="2" customWidth="1"/>
    <col min="10500" max="10500" width="40.109375" style="2" customWidth="1"/>
    <col min="10501" max="10501" width="6.33203125" style="2" customWidth="1"/>
    <col min="10502" max="10502" width="6.88671875" style="2" customWidth="1"/>
    <col min="10503" max="10503" width="10.44140625" style="2" customWidth="1"/>
    <col min="10504" max="10504" width="12.109375" style="2" customWidth="1"/>
    <col min="10505" max="10505" width="36.33203125" style="2" customWidth="1"/>
    <col min="10506" max="10753" width="9.109375" style="2"/>
    <col min="10754" max="10754" width="3.6640625" style="2" customWidth="1"/>
    <col min="10755" max="10755" width="3.5546875" style="2" customWidth="1"/>
    <col min="10756" max="10756" width="40.109375" style="2" customWidth="1"/>
    <col min="10757" max="10757" width="6.33203125" style="2" customWidth="1"/>
    <col min="10758" max="10758" width="6.88671875" style="2" customWidth="1"/>
    <col min="10759" max="10759" width="10.44140625" style="2" customWidth="1"/>
    <col min="10760" max="10760" width="12.109375" style="2" customWidth="1"/>
    <col min="10761" max="10761" width="36.33203125" style="2" customWidth="1"/>
    <col min="10762" max="11009" width="9.109375" style="2"/>
    <col min="11010" max="11010" width="3.6640625" style="2" customWidth="1"/>
    <col min="11011" max="11011" width="3.5546875" style="2" customWidth="1"/>
    <col min="11012" max="11012" width="40.109375" style="2" customWidth="1"/>
    <col min="11013" max="11013" width="6.33203125" style="2" customWidth="1"/>
    <col min="11014" max="11014" width="6.88671875" style="2" customWidth="1"/>
    <col min="11015" max="11015" width="10.44140625" style="2" customWidth="1"/>
    <col min="11016" max="11016" width="12.109375" style="2" customWidth="1"/>
    <col min="11017" max="11017" width="36.33203125" style="2" customWidth="1"/>
    <col min="11018" max="11265" width="9.109375" style="2"/>
    <col min="11266" max="11266" width="3.6640625" style="2" customWidth="1"/>
    <col min="11267" max="11267" width="3.5546875" style="2" customWidth="1"/>
    <col min="11268" max="11268" width="40.109375" style="2" customWidth="1"/>
    <col min="11269" max="11269" width="6.33203125" style="2" customWidth="1"/>
    <col min="11270" max="11270" width="6.88671875" style="2" customWidth="1"/>
    <col min="11271" max="11271" width="10.44140625" style="2" customWidth="1"/>
    <col min="11272" max="11272" width="12.109375" style="2" customWidth="1"/>
    <col min="11273" max="11273" width="36.33203125" style="2" customWidth="1"/>
    <col min="11274" max="11521" width="9.109375" style="2"/>
    <col min="11522" max="11522" width="3.6640625" style="2" customWidth="1"/>
    <col min="11523" max="11523" width="3.5546875" style="2" customWidth="1"/>
    <col min="11524" max="11524" width="40.109375" style="2" customWidth="1"/>
    <col min="11525" max="11525" width="6.33203125" style="2" customWidth="1"/>
    <col min="11526" max="11526" width="6.88671875" style="2" customWidth="1"/>
    <col min="11527" max="11527" width="10.44140625" style="2" customWidth="1"/>
    <col min="11528" max="11528" width="12.109375" style="2" customWidth="1"/>
    <col min="11529" max="11529" width="36.33203125" style="2" customWidth="1"/>
    <col min="11530" max="11777" width="9.109375" style="2"/>
    <col min="11778" max="11778" width="3.6640625" style="2" customWidth="1"/>
    <col min="11779" max="11779" width="3.5546875" style="2" customWidth="1"/>
    <col min="11780" max="11780" width="40.109375" style="2" customWidth="1"/>
    <col min="11781" max="11781" width="6.33203125" style="2" customWidth="1"/>
    <col min="11782" max="11782" width="6.88671875" style="2" customWidth="1"/>
    <col min="11783" max="11783" width="10.44140625" style="2" customWidth="1"/>
    <col min="11784" max="11784" width="12.109375" style="2" customWidth="1"/>
    <col min="11785" max="11785" width="36.33203125" style="2" customWidth="1"/>
    <col min="11786" max="12033" width="9.109375" style="2"/>
    <col min="12034" max="12034" width="3.6640625" style="2" customWidth="1"/>
    <col min="12035" max="12035" width="3.5546875" style="2" customWidth="1"/>
    <col min="12036" max="12036" width="40.109375" style="2" customWidth="1"/>
    <col min="12037" max="12037" width="6.33203125" style="2" customWidth="1"/>
    <col min="12038" max="12038" width="6.88671875" style="2" customWidth="1"/>
    <col min="12039" max="12039" width="10.44140625" style="2" customWidth="1"/>
    <col min="12040" max="12040" width="12.109375" style="2" customWidth="1"/>
    <col min="12041" max="12041" width="36.33203125" style="2" customWidth="1"/>
    <col min="12042" max="12289" width="9.109375" style="2"/>
    <col min="12290" max="12290" width="3.6640625" style="2" customWidth="1"/>
    <col min="12291" max="12291" width="3.5546875" style="2" customWidth="1"/>
    <col min="12292" max="12292" width="40.109375" style="2" customWidth="1"/>
    <col min="12293" max="12293" width="6.33203125" style="2" customWidth="1"/>
    <col min="12294" max="12294" width="6.88671875" style="2" customWidth="1"/>
    <col min="12295" max="12295" width="10.44140625" style="2" customWidth="1"/>
    <col min="12296" max="12296" width="12.109375" style="2" customWidth="1"/>
    <col min="12297" max="12297" width="36.33203125" style="2" customWidth="1"/>
    <col min="12298" max="12545" width="9.109375" style="2"/>
    <col min="12546" max="12546" width="3.6640625" style="2" customWidth="1"/>
    <col min="12547" max="12547" width="3.5546875" style="2" customWidth="1"/>
    <col min="12548" max="12548" width="40.109375" style="2" customWidth="1"/>
    <col min="12549" max="12549" width="6.33203125" style="2" customWidth="1"/>
    <col min="12550" max="12550" width="6.88671875" style="2" customWidth="1"/>
    <col min="12551" max="12551" width="10.44140625" style="2" customWidth="1"/>
    <col min="12552" max="12552" width="12.109375" style="2" customWidth="1"/>
    <col min="12553" max="12553" width="36.33203125" style="2" customWidth="1"/>
    <col min="12554" max="12801" width="9.109375" style="2"/>
    <col min="12802" max="12802" width="3.6640625" style="2" customWidth="1"/>
    <col min="12803" max="12803" width="3.5546875" style="2" customWidth="1"/>
    <col min="12804" max="12804" width="40.109375" style="2" customWidth="1"/>
    <col min="12805" max="12805" width="6.33203125" style="2" customWidth="1"/>
    <col min="12806" max="12806" width="6.88671875" style="2" customWidth="1"/>
    <col min="12807" max="12807" width="10.44140625" style="2" customWidth="1"/>
    <col min="12808" max="12808" width="12.109375" style="2" customWidth="1"/>
    <col min="12809" max="12809" width="36.33203125" style="2" customWidth="1"/>
    <col min="12810" max="13057" width="9.109375" style="2"/>
    <col min="13058" max="13058" width="3.6640625" style="2" customWidth="1"/>
    <col min="13059" max="13059" width="3.5546875" style="2" customWidth="1"/>
    <col min="13060" max="13060" width="40.109375" style="2" customWidth="1"/>
    <col min="13061" max="13061" width="6.33203125" style="2" customWidth="1"/>
    <col min="13062" max="13062" width="6.88671875" style="2" customWidth="1"/>
    <col min="13063" max="13063" width="10.44140625" style="2" customWidth="1"/>
    <col min="13064" max="13064" width="12.109375" style="2" customWidth="1"/>
    <col min="13065" max="13065" width="36.33203125" style="2" customWidth="1"/>
    <col min="13066" max="13313" width="9.109375" style="2"/>
    <col min="13314" max="13314" width="3.6640625" style="2" customWidth="1"/>
    <col min="13315" max="13315" width="3.5546875" style="2" customWidth="1"/>
    <col min="13316" max="13316" width="40.109375" style="2" customWidth="1"/>
    <col min="13317" max="13317" width="6.33203125" style="2" customWidth="1"/>
    <col min="13318" max="13318" width="6.88671875" style="2" customWidth="1"/>
    <col min="13319" max="13319" width="10.44140625" style="2" customWidth="1"/>
    <col min="13320" max="13320" width="12.109375" style="2" customWidth="1"/>
    <col min="13321" max="13321" width="36.33203125" style="2" customWidth="1"/>
    <col min="13322" max="13569" width="9.109375" style="2"/>
    <col min="13570" max="13570" width="3.6640625" style="2" customWidth="1"/>
    <col min="13571" max="13571" width="3.5546875" style="2" customWidth="1"/>
    <col min="13572" max="13572" width="40.109375" style="2" customWidth="1"/>
    <col min="13573" max="13573" width="6.33203125" style="2" customWidth="1"/>
    <col min="13574" max="13574" width="6.88671875" style="2" customWidth="1"/>
    <col min="13575" max="13575" width="10.44140625" style="2" customWidth="1"/>
    <col min="13576" max="13576" width="12.109375" style="2" customWidth="1"/>
    <col min="13577" max="13577" width="36.33203125" style="2" customWidth="1"/>
    <col min="13578" max="13825" width="9.109375" style="2"/>
    <col min="13826" max="13826" width="3.6640625" style="2" customWidth="1"/>
    <col min="13827" max="13827" width="3.5546875" style="2" customWidth="1"/>
    <col min="13828" max="13828" width="40.109375" style="2" customWidth="1"/>
    <col min="13829" max="13829" width="6.33203125" style="2" customWidth="1"/>
    <col min="13830" max="13830" width="6.88671875" style="2" customWidth="1"/>
    <col min="13831" max="13831" width="10.44140625" style="2" customWidth="1"/>
    <col min="13832" max="13832" width="12.109375" style="2" customWidth="1"/>
    <col min="13833" max="13833" width="36.33203125" style="2" customWidth="1"/>
    <col min="13834" max="14081" width="9.109375" style="2"/>
    <col min="14082" max="14082" width="3.6640625" style="2" customWidth="1"/>
    <col min="14083" max="14083" width="3.5546875" style="2" customWidth="1"/>
    <col min="14084" max="14084" width="40.109375" style="2" customWidth="1"/>
    <col min="14085" max="14085" width="6.33203125" style="2" customWidth="1"/>
    <col min="14086" max="14086" width="6.88671875" style="2" customWidth="1"/>
    <col min="14087" max="14087" width="10.44140625" style="2" customWidth="1"/>
    <col min="14088" max="14088" width="12.109375" style="2" customWidth="1"/>
    <col min="14089" max="14089" width="36.33203125" style="2" customWidth="1"/>
    <col min="14090" max="14337" width="9.109375" style="2"/>
    <col min="14338" max="14338" width="3.6640625" style="2" customWidth="1"/>
    <col min="14339" max="14339" width="3.5546875" style="2" customWidth="1"/>
    <col min="14340" max="14340" width="40.109375" style="2" customWidth="1"/>
    <col min="14341" max="14341" width="6.33203125" style="2" customWidth="1"/>
    <col min="14342" max="14342" width="6.88671875" style="2" customWidth="1"/>
    <col min="14343" max="14343" width="10.44140625" style="2" customWidth="1"/>
    <col min="14344" max="14344" width="12.109375" style="2" customWidth="1"/>
    <col min="14345" max="14345" width="36.33203125" style="2" customWidth="1"/>
    <col min="14346" max="14593" width="9.109375" style="2"/>
    <col min="14594" max="14594" width="3.6640625" style="2" customWidth="1"/>
    <col min="14595" max="14595" width="3.5546875" style="2" customWidth="1"/>
    <col min="14596" max="14596" width="40.109375" style="2" customWidth="1"/>
    <col min="14597" max="14597" width="6.33203125" style="2" customWidth="1"/>
    <col min="14598" max="14598" width="6.88671875" style="2" customWidth="1"/>
    <col min="14599" max="14599" width="10.44140625" style="2" customWidth="1"/>
    <col min="14600" max="14600" width="12.109375" style="2" customWidth="1"/>
    <col min="14601" max="14601" width="36.33203125" style="2" customWidth="1"/>
    <col min="14602" max="14849" width="9.109375" style="2"/>
    <col min="14850" max="14850" width="3.6640625" style="2" customWidth="1"/>
    <col min="14851" max="14851" width="3.5546875" style="2" customWidth="1"/>
    <col min="14852" max="14852" width="40.109375" style="2" customWidth="1"/>
    <col min="14853" max="14853" width="6.33203125" style="2" customWidth="1"/>
    <col min="14854" max="14854" width="6.88671875" style="2" customWidth="1"/>
    <col min="14855" max="14855" width="10.44140625" style="2" customWidth="1"/>
    <col min="14856" max="14856" width="12.109375" style="2" customWidth="1"/>
    <col min="14857" max="14857" width="36.33203125" style="2" customWidth="1"/>
    <col min="14858" max="15105" width="9.109375" style="2"/>
    <col min="15106" max="15106" width="3.6640625" style="2" customWidth="1"/>
    <col min="15107" max="15107" width="3.5546875" style="2" customWidth="1"/>
    <col min="15108" max="15108" width="40.109375" style="2" customWidth="1"/>
    <col min="15109" max="15109" width="6.33203125" style="2" customWidth="1"/>
    <col min="15110" max="15110" width="6.88671875" style="2" customWidth="1"/>
    <col min="15111" max="15111" width="10.44140625" style="2" customWidth="1"/>
    <col min="15112" max="15112" width="12.109375" style="2" customWidth="1"/>
    <col min="15113" max="15113" width="36.33203125" style="2" customWidth="1"/>
    <col min="15114" max="15361" width="9.109375" style="2"/>
    <col min="15362" max="15362" width="3.6640625" style="2" customWidth="1"/>
    <col min="15363" max="15363" width="3.5546875" style="2" customWidth="1"/>
    <col min="15364" max="15364" width="40.109375" style="2" customWidth="1"/>
    <col min="15365" max="15365" width="6.33203125" style="2" customWidth="1"/>
    <col min="15366" max="15366" width="6.88671875" style="2" customWidth="1"/>
    <col min="15367" max="15367" width="10.44140625" style="2" customWidth="1"/>
    <col min="15368" max="15368" width="12.109375" style="2" customWidth="1"/>
    <col min="15369" max="15369" width="36.33203125" style="2" customWidth="1"/>
    <col min="15370" max="15617" width="9.109375" style="2"/>
    <col min="15618" max="15618" width="3.6640625" style="2" customWidth="1"/>
    <col min="15619" max="15619" width="3.5546875" style="2" customWidth="1"/>
    <col min="15620" max="15620" width="40.109375" style="2" customWidth="1"/>
    <col min="15621" max="15621" width="6.33203125" style="2" customWidth="1"/>
    <col min="15622" max="15622" width="6.88671875" style="2" customWidth="1"/>
    <col min="15623" max="15623" width="10.44140625" style="2" customWidth="1"/>
    <col min="15624" max="15624" width="12.109375" style="2" customWidth="1"/>
    <col min="15625" max="15625" width="36.33203125" style="2" customWidth="1"/>
    <col min="15626" max="15873" width="9.109375" style="2"/>
    <col min="15874" max="15874" width="3.6640625" style="2" customWidth="1"/>
    <col min="15875" max="15875" width="3.5546875" style="2" customWidth="1"/>
    <col min="15876" max="15876" width="40.109375" style="2" customWidth="1"/>
    <col min="15877" max="15877" width="6.33203125" style="2" customWidth="1"/>
    <col min="15878" max="15878" width="6.88671875" style="2" customWidth="1"/>
    <col min="15879" max="15879" width="10.44140625" style="2" customWidth="1"/>
    <col min="15880" max="15880" width="12.109375" style="2" customWidth="1"/>
    <col min="15881" max="15881" width="36.33203125" style="2" customWidth="1"/>
    <col min="15882" max="16129" width="9.109375" style="2"/>
    <col min="16130" max="16130" width="3.6640625" style="2" customWidth="1"/>
    <col min="16131" max="16131" width="3.5546875" style="2" customWidth="1"/>
    <col min="16132" max="16132" width="40.109375" style="2" customWidth="1"/>
    <col min="16133" max="16133" width="6.33203125" style="2" customWidth="1"/>
    <col min="16134" max="16134" width="6.88671875" style="2" customWidth="1"/>
    <col min="16135" max="16135" width="10.44140625" style="2" customWidth="1"/>
    <col min="16136" max="16136" width="12.109375" style="2" customWidth="1"/>
    <col min="16137" max="16137" width="36.33203125" style="2" customWidth="1"/>
    <col min="16138" max="16384" width="9.109375" style="2"/>
  </cols>
  <sheetData>
    <row r="1" spans="1:12" ht="14.4" x14ac:dyDescent="0.3">
      <c r="A1" s="90"/>
    </row>
    <row r="2" spans="1:12" ht="14.4" x14ac:dyDescent="0.3">
      <c r="A2" s="91" t="s">
        <v>432</v>
      </c>
      <c r="B2" s="105" t="s">
        <v>41</v>
      </c>
      <c r="C2" s="10"/>
      <c r="D2" s="10"/>
      <c r="E2" s="11"/>
      <c r="F2" s="11"/>
      <c r="G2" s="228"/>
      <c r="H2" s="229"/>
    </row>
    <row r="3" spans="1:12" x14ac:dyDescent="0.3">
      <c r="A3" s="97"/>
      <c r="B3" s="104" t="s">
        <v>4</v>
      </c>
      <c r="C3" s="7"/>
      <c r="D3" s="7"/>
      <c r="E3" s="9"/>
      <c r="F3" s="9"/>
      <c r="G3" s="133"/>
      <c r="H3" s="230"/>
    </row>
    <row r="4" spans="1:12" ht="14.4" x14ac:dyDescent="0.3">
      <c r="A4" s="97"/>
      <c r="B4" s="36"/>
      <c r="C4" s="7"/>
      <c r="D4" s="7"/>
      <c r="E4" s="9"/>
      <c r="F4" s="9"/>
      <c r="G4" s="133"/>
      <c r="H4" s="230"/>
    </row>
    <row r="5" spans="1:12" ht="14.4" x14ac:dyDescent="0.3">
      <c r="A5" s="91" t="str">
        <f>A2</f>
        <v>4.5.</v>
      </c>
      <c r="B5" s="82">
        <v>4</v>
      </c>
      <c r="C5" s="12" t="s">
        <v>191</v>
      </c>
      <c r="D5" s="12"/>
      <c r="E5" s="11"/>
      <c r="F5" s="11"/>
      <c r="G5" s="228"/>
      <c r="H5" s="229"/>
    </row>
    <row r="6" spans="1:12" ht="8.25" customHeight="1" x14ac:dyDescent="0.3">
      <c r="A6" s="92"/>
      <c r="B6" s="36"/>
      <c r="C6" s="43"/>
      <c r="D6" s="43"/>
      <c r="E6" s="9"/>
      <c r="F6" s="9"/>
      <c r="G6" s="133"/>
      <c r="H6" s="230"/>
    </row>
    <row r="7" spans="1:12" s="287" customFormat="1" ht="72.900000000000006" customHeight="1" x14ac:dyDescent="0.3">
      <c r="A7" s="657" t="s">
        <v>507</v>
      </c>
      <c r="B7" s="658"/>
      <c r="C7" s="658"/>
      <c r="D7" s="658"/>
      <c r="E7" s="658"/>
      <c r="F7" s="658"/>
      <c r="G7" s="658"/>
      <c r="H7" s="659"/>
    </row>
    <row r="8" spans="1:12" ht="18.899999999999999" customHeight="1" x14ac:dyDescent="0.3">
      <c r="A8" s="97" t="s">
        <v>28</v>
      </c>
      <c r="B8" s="83"/>
      <c r="C8" s="401"/>
      <c r="D8" s="401"/>
      <c r="E8" s="401"/>
      <c r="F8" s="401"/>
      <c r="G8" s="231"/>
      <c r="H8" s="232"/>
    </row>
    <row r="9" spans="1:12" ht="8.25" customHeight="1" x14ac:dyDescent="0.3">
      <c r="A9" s="93"/>
      <c r="B9" s="37"/>
      <c r="C9" s="13"/>
      <c r="D9" s="13"/>
      <c r="E9" s="6"/>
      <c r="F9" s="6"/>
      <c r="G9" s="233"/>
      <c r="H9" s="234"/>
    </row>
    <row r="10" spans="1:12" ht="6" customHeight="1" x14ac:dyDescent="0.3">
      <c r="A10" s="94"/>
      <c r="B10" s="84"/>
      <c r="C10" s="55"/>
      <c r="D10" s="55"/>
      <c r="E10" s="56"/>
      <c r="F10" s="56"/>
      <c r="G10" s="194"/>
      <c r="H10" s="195"/>
    </row>
    <row r="11" spans="1:12" ht="15" customHeight="1" x14ac:dyDescent="0.3">
      <c r="A11" s="95" t="s">
        <v>1</v>
      </c>
      <c r="B11" s="85"/>
      <c r="C11" s="18" t="s">
        <v>2</v>
      </c>
      <c r="D11" s="18"/>
      <c r="E11" s="19" t="s">
        <v>10</v>
      </c>
      <c r="F11" s="20" t="s">
        <v>6</v>
      </c>
      <c r="G11" s="21" t="s">
        <v>7</v>
      </c>
      <c r="H11" s="22" t="s">
        <v>8</v>
      </c>
    </row>
    <row r="12" spans="1:12" ht="15" customHeight="1" x14ac:dyDescent="0.3">
      <c r="A12" s="95"/>
      <c r="B12" s="85"/>
      <c r="C12" s="18"/>
      <c r="D12" s="18"/>
      <c r="E12" s="19" t="s">
        <v>11</v>
      </c>
      <c r="F12" s="20"/>
      <c r="G12" s="21" t="s">
        <v>9</v>
      </c>
      <c r="H12" s="22" t="s">
        <v>9</v>
      </c>
    </row>
    <row r="13" spans="1:12" ht="8.25" customHeight="1" x14ac:dyDescent="0.3">
      <c r="A13" s="96"/>
      <c r="B13" s="82"/>
      <c r="C13" s="47"/>
      <c r="D13" s="47"/>
      <c r="E13" s="11"/>
      <c r="F13" s="11"/>
      <c r="G13" s="228"/>
      <c r="H13" s="229"/>
      <c r="L13"/>
    </row>
    <row r="14" spans="1:12" ht="30.3" customHeight="1" x14ac:dyDescent="0.3">
      <c r="A14" s="97"/>
      <c r="B14" s="36">
        <f>COUNT($B$13:B13)+1</f>
        <v>1</v>
      </c>
      <c r="C14" s="48" t="s">
        <v>196</v>
      </c>
      <c r="D14" s="544"/>
      <c r="E14" s="193"/>
      <c r="F14" s="193"/>
      <c r="G14" s="512"/>
      <c r="H14" s="250"/>
      <c r="L14" s="39"/>
    </row>
    <row r="15" spans="1:12" ht="116.55" customHeight="1" x14ac:dyDescent="0.3">
      <c r="A15" s="97"/>
      <c r="B15" s="36"/>
      <c r="C15" s="54" t="s">
        <v>381</v>
      </c>
      <c r="D15" s="545"/>
      <c r="E15" s="193"/>
      <c r="F15" s="193"/>
      <c r="G15" s="512"/>
      <c r="H15" s="250"/>
      <c r="I15" s="41"/>
      <c r="L15" s="39"/>
    </row>
    <row r="16" spans="1:12" ht="252" customHeight="1" x14ac:dyDescent="0.3">
      <c r="A16" s="97"/>
      <c r="B16" s="36"/>
      <c r="C16" s="54" t="s">
        <v>382</v>
      </c>
      <c r="D16" s="545"/>
      <c r="E16" s="193"/>
      <c r="F16" s="193"/>
      <c r="G16" s="512"/>
      <c r="H16" s="250"/>
      <c r="I16" s="41"/>
      <c r="L16" s="39"/>
    </row>
    <row r="17" spans="1:14" ht="14.4" x14ac:dyDescent="0.3">
      <c r="A17" s="97"/>
      <c r="B17" s="36"/>
      <c r="C17" s="54" t="s">
        <v>187</v>
      </c>
      <c r="D17" s="545"/>
      <c r="E17" s="193"/>
      <c r="F17" s="193"/>
      <c r="G17" s="512"/>
      <c r="H17" s="250"/>
      <c r="L17" s="39"/>
    </row>
    <row r="18" spans="1:14" ht="165.6" customHeight="1" x14ac:dyDescent="0.3">
      <c r="A18" s="97"/>
      <c r="B18" s="36"/>
      <c r="C18" s="225" t="s">
        <v>383</v>
      </c>
      <c r="D18" s="612"/>
      <c r="E18" s="193"/>
      <c r="F18" s="193"/>
      <c r="G18" s="512"/>
      <c r="H18" s="250"/>
      <c r="L18" s="39"/>
      <c r="N18" s="238"/>
    </row>
    <row r="19" spans="1:14" ht="16.350000000000001" customHeight="1" x14ac:dyDescent="0.3">
      <c r="A19" s="93"/>
      <c r="B19" s="37"/>
      <c r="C19" s="284" t="s">
        <v>224</v>
      </c>
      <c r="D19" s="547"/>
      <c r="E19" s="60" t="s">
        <v>12</v>
      </c>
      <c r="F19" s="60">
        <v>3</v>
      </c>
      <c r="G19" s="513">
        <f>K19</f>
        <v>0</v>
      </c>
      <c r="H19" s="254">
        <f>F19*G19</f>
        <v>0</v>
      </c>
      <c r="J19" s="4"/>
      <c r="K19" s="4"/>
      <c r="L19"/>
      <c r="N19" s="238"/>
    </row>
    <row r="20" spans="1:14" ht="8.25" customHeight="1" x14ac:dyDescent="0.3">
      <c r="A20" s="97"/>
      <c r="B20" s="36"/>
      <c r="C20" s="42"/>
      <c r="D20" s="555"/>
      <c r="E20" s="61"/>
      <c r="F20" s="61"/>
      <c r="G20" s="512"/>
      <c r="H20" s="250"/>
      <c r="L20"/>
    </row>
    <row r="21" spans="1:14" ht="14.4" x14ac:dyDescent="0.3">
      <c r="A21" s="97"/>
      <c r="B21" s="36"/>
      <c r="C21" s="54" t="s">
        <v>187</v>
      </c>
      <c r="D21" s="545"/>
      <c r="E21" s="193"/>
      <c r="F21" s="193"/>
      <c r="G21" s="512"/>
      <c r="H21" s="250"/>
      <c r="L21" s="39"/>
      <c r="N21" s="238"/>
    </row>
    <row r="22" spans="1:14" ht="162.30000000000001" customHeight="1" x14ac:dyDescent="0.3">
      <c r="A22" s="97"/>
      <c r="B22" s="36"/>
      <c r="C22" s="225" t="s">
        <v>384</v>
      </c>
      <c r="D22" s="612"/>
      <c r="E22" s="193"/>
      <c r="F22" s="193"/>
      <c r="G22" s="512"/>
      <c r="H22" s="250"/>
      <c r="L22" s="39"/>
      <c r="N22" s="238"/>
    </row>
    <row r="23" spans="1:14" ht="15" customHeight="1" x14ac:dyDescent="0.3">
      <c r="A23" s="93"/>
      <c r="B23" s="37"/>
      <c r="C23" s="40" t="s">
        <v>225</v>
      </c>
      <c r="D23" s="547"/>
      <c r="E23" s="60" t="s">
        <v>12</v>
      </c>
      <c r="F23" s="60">
        <v>1</v>
      </c>
      <c r="G23" s="513">
        <f>K23</f>
        <v>0</v>
      </c>
      <c r="H23" s="254">
        <f>F23*G23</f>
        <v>0</v>
      </c>
      <c r="J23" s="4"/>
      <c r="K23" s="4"/>
      <c r="L23"/>
    </row>
    <row r="24" spans="1:14" ht="8.25" customHeight="1" x14ac:dyDescent="0.3">
      <c r="A24" s="97"/>
      <c r="B24" s="36"/>
      <c r="C24" s="42"/>
      <c r="D24" s="555"/>
      <c r="E24" s="61"/>
      <c r="F24" s="61"/>
      <c r="G24" s="512"/>
      <c r="H24" s="250"/>
      <c r="L24"/>
    </row>
    <row r="25" spans="1:14" ht="36" customHeight="1" x14ac:dyDescent="0.3">
      <c r="A25" s="97"/>
      <c r="B25" s="36">
        <f>COUNT($B$13:B23)+1</f>
        <v>2</v>
      </c>
      <c r="C25" s="48" t="s">
        <v>221</v>
      </c>
      <c r="D25" s="544"/>
      <c r="E25" s="193"/>
      <c r="F25" s="193"/>
      <c r="G25" s="512"/>
      <c r="H25" s="250"/>
      <c r="L25" s="39"/>
    </row>
    <row r="26" spans="1:14" ht="172.35" customHeight="1" x14ac:dyDescent="0.3">
      <c r="A26" s="97"/>
      <c r="B26" s="36"/>
      <c r="C26" s="54" t="s">
        <v>378</v>
      </c>
      <c r="D26" s="545"/>
      <c r="E26" s="193"/>
      <c r="F26" s="193"/>
      <c r="G26" s="512"/>
      <c r="H26" s="250"/>
      <c r="I26" s="41"/>
      <c r="L26" s="39"/>
    </row>
    <row r="27" spans="1:14" ht="181.35" customHeight="1" x14ac:dyDescent="0.3">
      <c r="A27" s="97"/>
      <c r="B27" s="36"/>
      <c r="C27" s="54" t="s">
        <v>377</v>
      </c>
      <c r="D27" s="545"/>
      <c r="E27" s="193"/>
      <c r="F27" s="193"/>
      <c r="G27" s="512"/>
      <c r="H27" s="250"/>
      <c r="I27" s="41"/>
      <c r="L27" s="39"/>
    </row>
    <row r="28" spans="1:14" ht="14.4" x14ac:dyDescent="0.3">
      <c r="A28" s="97"/>
      <c r="B28" s="36"/>
      <c r="C28" s="54" t="s">
        <v>187</v>
      </c>
      <c r="D28" s="545"/>
      <c r="E28" s="193"/>
      <c r="F28" s="193"/>
      <c r="G28" s="512"/>
      <c r="H28" s="250"/>
      <c r="L28" s="39"/>
    </row>
    <row r="29" spans="1:14" ht="145.35" customHeight="1" x14ac:dyDescent="0.3">
      <c r="A29" s="97"/>
      <c r="B29" s="36"/>
      <c r="C29" s="226" t="s">
        <v>385</v>
      </c>
      <c r="D29" s="612"/>
      <c r="E29" s="193"/>
      <c r="F29" s="193"/>
      <c r="G29" s="512"/>
      <c r="H29" s="250"/>
      <c r="L29" s="39"/>
    </row>
    <row r="30" spans="1:14" ht="15" x14ac:dyDescent="0.3">
      <c r="A30" s="93"/>
      <c r="B30" s="37"/>
      <c r="C30" s="40" t="s">
        <v>222</v>
      </c>
      <c r="D30" s="547"/>
      <c r="E30" s="60" t="s">
        <v>12</v>
      </c>
      <c r="F30" s="60">
        <v>5</v>
      </c>
      <c r="G30" s="513">
        <f>K30</f>
        <v>0</v>
      </c>
      <c r="H30" s="254">
        <f>F30*G30</f>
        <v>0</v>
      </c>
      <c r="J30" s="4"/>
      <c r="K30" s="4"/>
      <c r="L30"/>
    </row>
    <row r="31" spans="1:14" ht="8.25" customHeight="1" x14ac:dyDescent="0.3">
      <c r="A31" s="97"/>
      <c r="B31" s="36"/>
      <c r="C31" s="42"/>
      <c r="D31" s="555"/>
      <c r="E31" s="61"/>
      <c r="F31" s="61"/>
      <c r="G31" s="512"/>
      <c r="H31" s="250"/>
      <c r="L31"/>
    </row>
    <row r="32" spans="1:14" ht="14.4" x14ac:dyDescent="0.3">
      <c r="A32" s="97"/>
      <c r="B32" s="36"/>
      <c r="C32" s="54" t="s">
        <v>187</v>
      </c>
      <c r="D32" s="545"/>
      <c r="E32" s="193"/>
      <c r="F32" s="193"/>
      <c r="G32" s="512"/>
      <c r="H32" s="250"/>
      <c r="L32" s="39"/>
    </row>
    <row r="33" spans="1:14" ht="149.25" customHeight="1" x14ac:dyDescent="0.3">
      <c r="A33" s="97"/>
      <c r="B33" s="36"/>
      <c r="C33" s="226" t="s">
        <v>386</v>
      </c>
      <c r="D33" s="612"/>
      <c r="E33" s="193"/>
      <c r="F33" s="193"/>
      <c r="G33" s="512"/>
      <c r="H33" s="250"/>
      <c r="L33" s="39"/>
      <c r="N33" s="238"/>
    </row>
    <row r="34" spans="1:14" ht="15" x14ac:dyDescent="0.3">
      <c r="A34" s="93"/>
      <c r="B34" s="37"/>
      <c r="C34" s="40" t="s">
        <v>223</v>
      </c>
      <c r="D34" s="547"/>
      <c r="E34" s="60" t="s">
        <v>12</v>
      </c>
      <c r="F34" s="60">
        <v>4</v>
      </c>
      <c r="G34" s="513">
        <f>K34</f>
        <v>0</v>
      </c>
      <c r="H34" s="254">
        <f>F34*G34</f>
        <v>0</v>
      </c>
      <c r="J34" s="4"/>
      <c r="K34" s="4"/>
      <c r="L34"/>
      <c r="N34" s="238"/>
    </row>
    <row r="35" spans="1:14" ht="8.25" customHeight="1" x14ac:dyDescent="0.3">
      <c r="A35" s="97"/>
      <c r="B35" s="36"/>
      <c r="C35" s="42"/>
      <c r="D35" s="555"/>
      <c r="E35" s="61"/>
      <c r="F35" s="61"/>
      <c r="G35" s="512"/>
      <c r="H35" s="250"/>
      <c r="L35"/>
    </row>
    <row r="36" spans="1:14" ht="30.3" customHeight="1" x14ac:dyDescent="0.3">
      <c r="A36" s="97"/>
      <c r="B36" s="36">
        <f>COUNT($B$13:B35)+1</f>
        <v>3</v>
      </c>
      <c r="C36" s="48" t="s">
        <v>226</v>
      </c>
      <c r="D36" s="544"/>
      <c r="E36" s="193"/>
      <c r="F36" s="193"/>
      <c r="G36" s="512"/>
      <c r="H36" s="250"/>
      <c r="L36" s="39"/>
    </row>
    <row r="37" spans="1:14" ht="172.8" customHeight="1" x14ac:dyDescent="0.3">
      <c r="A37" s="97"/>
      <c r="B37" s="36"/>
      <c r="C37" s="54" t="s">
        <v>379</v>
      </c>
      <c r="D37" s="545"/>
      <c r="E37" s="193"/>
      <c r="F37" s="193"/>
      <c r="G37" s="512"/>
      <c r="H37" s="250"/>
      <c r="I37" s="41"/>
      <c r="L37" s="39"/>
    </row>
    <row r="38" spans="1:14" ht="190.5" customHeight="1" x14ac:dyDescent="0.3">
      <c r="A38" s="97"/>
      <c r="B38" s="36"/>
      <c r="C38" s="54" t="s">
        <v>380</v>
      </c>
      <c r="D38" s="545"/>
      <c r="E38" s="193"/>
      <c r="F38" s="193"/>
      <c r="G38" s="512"/>
      <c r="H38" s="250"/>
      <c r="I38" s="41"/>
      <c r="L38" s="39"/>
    </row>
    <row r="39" spans="1:14" ht="14.4" x14ac:dyDescent="0.3">
      <c r="A39" s="97"/>
      <c r="B39" s="36"/>
      <c r="C39" s="54" t="s">
        <v>187</v>
      </c>
      <c r="D39" s="545"/>
      <c r="E39" s="193"/>
      <c r="F39" s="193"/>
      <c r="G39" s="512"/>
      <c r="H39" s="250"/>
      <c r="L39" s="39"/>
      <c r="N39" s="238"/>
    </row>
    <row r="40" spans="1:14" ht="150.6" customHeight="1" x14ac:dyDescent="0.3">
      <c r="A40" s="97"/>
      <c r="B40" s="36"/>
      <c r="C40" s="226" t="s">
        <v>387</v>
      </c>
      <c r="D40" s="612"/>
      <c r="E40" s="193"/>
      <c r="F40" s="193"/>
      <c r="G40" s="512"/>
      <c r="H40" s="250"/>
      <c r="L40" s="39"/>
      <c r="N40" s="238"/>
    </row>
    <row r="41" spans="1:14" ht="15" x14ac:dyDescent="0.3">
      <c r="A41" s="93"/>
      <c r="B41" s="37"/>
      <c r="C41" s="176" t="s">
        <v>481</v>
      </c>
      <c r="D41" s="547"/>
      <c r="E41" s="60" t="s">
        <v>12</v>
      </c>
      <c r="F41" s="60">
        <v>1</v>
      </c>
      <c r="G41" s="513">
        <f>K41</f>
        <v>0</v>
      </c>
      <c r="H41" s="254">
        <f>F41*G41</f>
        <v>0</v>
      </c>
      <c r="J41" s="4"/>
      <c r="K41" s="4"/>
      <c r="L41" s="237"/>
    </row>
    <row r="42" spans="1:14" ht="8.25" customHeight="1" x14ac:dyDescent="0.3">
      <c r="A42" s="97"/>
      <c r="B42" s="36"/>
      <c r="C42" s="42"/>
      <c r="D42" s="555"/>
      <c r="E42" s="61"/>
      <c r="F42" s="61"/>
      <c r="G42" s="512"/>
      <c r="H42" s="250"/>
      <c r="L42"/>
    </row>
    <row r="43" spans="1:14" ht="30.3" customHeight="1" x14ac:dyDescent="0.3">
      <c r="A43" s="97"/>
      <c r="B43" s="36">
        <f>COUNT($B$13:B42)+1</f>
        <v>4</v>
      </c>
      <c r="C43" s="48" t="s">
        <v>230</v>
      </c>
      <c r="D43" s="544"/>
      <c r="E43" s="193"/>
      <c r="F43" s="193"/>
      <c r="G43" s="512"/>
      <c r="H43" s="250"/>
      <c r="L43" s="39"/>
      <c r="N43" s="238"/>
    </row>
    <row r="44" spans="1:14" s="73" customFormat="1" ht="189.3" customHeight="1" x14ac:dyDescent="0.3">
      <c r="A44" s="99"/>
      <c r="B44" s="75"/>
      <c r="C44" s="50" t="s">
        <v>227</v>
      </c>
      <c r="D44" s="550"/>
      <c r="E44" s="256"/>
      <c r="F44" s="256"/>
      <c r="G44" s="512"/>
      <c r="H44" s="250"/>
      <c r="I44" s="130"/>
      <c r="L44" s="78"/>
      <c r="N44" s="238"/>
    </row>
    <row r="45" spans="1:14" ht="14.55" customHeight="1" x14ac:dyDescent="0.3">
      <c r="A45" s="97"/>
      <c r="B45" s="36"/>
      <c r="C45" s="54" t="s">
        <v>187</v>
      </c>
      <c r="D45" s="545"/>
      <c r="E45" s="193"/>
      <c r="F45" s="193"/>
      <c r="G45" s="512"/>
      <c r="H45" s="250"/>
      <c r="L45" s="39"/>
      <c r="N45" s="238"/>
    </row>
    <row r="46" spans="1:14" ht="161.1" customHeight="1" x14ac:dyDescent="0.3">
      <c r="A46" s="97"/>
      <c r="B46" s="36"/>
      <c r="C46" s="225" t="s">
        <v>388</v>
      </c>
      <c r="D46" s="612"/>
      <c r="E46" s="193"/>
      <c r="F46" s="193"/>
      <c r="G46" s="512"/>
      <c r="H46" s="250"/>
      <c r="L46" s="39"/>
      <c r="N46" s="238"/>
    </row>
    <row r="47" spans="1:14" ht="14.4" x14ac:dyDescent="0.3">
      <c r="A47" s="93"/>
      <c r="B47" s="37"/>
      <c r="C47" s="40" t="s">
        <v>228</v>
      </c>
      <c r="D47" s="547"/>
      <c r="E47" s="60" t="s">
        <v>12</v>
      </c>
      <c r="F47" s="60">
        <v>3</v>
      </c>
      <c r="G47" s="513">
        <f>L47</f>
        <v>0</v>
      </c>
      <c r="H47" s="254">
        <f>F47*G47</f>
        <v>0</v>
      </c>
      <c r="K47" s="4"/>
      <c r="L47" s="4"/>
      <c r="N47" s="238"/>
    </row>
    <row r="48" spans="1:14" ht="8.25" customHeight="1" x14ac:dyDescent="0.3">
      <c r="A48" s="97"/>
      <c r="B48" s="36"/>
      <c r="C48" s="42"/>
      <c r="D48" s="555"/>
      <c r="E48" s="193"/>
      <c r="F48" s="193"/>
      <c r="G48" s="512"/>
      <c r="H48" s="250"/>
      <c r="L48"/>
      <c r="N48" s="238"/>
    </row>
    <row r="49" spans="1:18" ht="15.75" x14ac:dyDescent="0.3">
      <c r="A49" s="97"/>
      <c r="B49" s="36">
        <f>COUNT($B$13:B48)+1</f>
        <v>5</v>
      </c>
      <c r="C49" s="48" t="s">
        <v>188</v>
      </c>
      <c r="D49" s="544"/>
      <c r="E49" s="193"/>
      <c r="F49" s="193"/>
      <c r="G49" s="512"/>
      <c r="H49" s="250"/>
      <c r="I49" s="58"/>
      <c r="L49" s="39"/>
      <c r="N49" s="236"/>
    </row>
    <row r="50" spans="1:18" ht="55.2" x14ac:dyDescent="0.3">
      <c r="A50" s="97"/>
      <c r="B50" s="36"/>
      <c r="C50" s="54" t="s">
        <v>189</v>
      </c>
      <c r="D50" s="545"/>
      <c r="E50" s="193"/>
      <c r="F50" s="193"/>
      <c r="G50" s="512"/>
      <c r="H50" s="250"/>
      <c r="L50" s="39"/>
      <c r="N50" s="236"/>
    </row>
    <row r="51" spans="1:18" ht="14.4" x14ac:dyDescent="0.3">
      <c r="A51" s="97"/>
      <c r="B51" s="36"/>
      <c r="C51" s="42" t="s">
        <v>132</v>
      </c>
      <c r="D51" s="555"/>
      <c r="E51" s="61" t="s">
        <v>12</v>
      </c>
      <c r="F51" s="61">
        <v>26</v>
      </c>
      <c r="G51" s="512">
        <f>L51</f>
        <v>0</v>
      </c>
      <c r="H51" s="250">
        <f>G51*F51</f>
        <v>0</v>
      </c>
      <c r="K51" s="4"/>
      <c r="L51" s="4"/>
      <c r="N51" s="236"/>
    </row>
    <row r="52" spans="1:18" ht="14.4" x14ac:dyDescent="0.3">
      <c r="A52" s="97"/>
      <c r="B52" s="36"/>
      <c r="C52" s="42" t="s">
        <v>81</v>
      </c>
      <c r="D52" s="555"/>
      <c r="E52" s="61" t="s">
        <v>12</v>
      </c>
      <c r="F52" s="61">
        <v>2</v>
      </c>
      <c r="G52" s="512">
        <f>L52</f>
        <v>0</v>
      </c>
      <c r="H52" s="250">
        <f>G52*F52</f>
        <v>0</v>
      </c>
      <c r="K52" s="4"/>
      <c r="L52" s="4"/>
      <c r="N52" s="238"/>
    </row>
    <row r="53" spans="1:18" ht="14.4" x14ac:dyDescent="0.3">
      <c r="A53" s="93"/>
      <c r="B53" s="37"/>
      <c r="C53" s="40" t="s">
        <v>205</v>
      </c>
      <c r="D53" s="547"/>
      <c r="E53" s="60" t="s">
        <v>12</v>
      </c>
      <c r="F53" s="60">
        <v>6</v>
      </c>
      <c r="G53" s="513">
        <f>L53</f>
        <v>0</v>
      </c>
      <c r="H53" s="254">
        <f>F53*G53</f>
        <v>0</v>
      </c>
      <c r="K53" s="4"/>
      <c r="L53" s="4"/>
      <c r="N53" s="236"/>
    </row>
    <row r="54" spans="1:18" ht="8.25" customHeight="1" x14ac:dyDescent="0.3">
      <c r="A54" s="97"/>
      <c r="B54" s="36"/>
      <c r="C54" s="42"/>
      <c r="D54" s="555"/>
      <c r="E54" s="193"/>
      <c r="F54" s="193"/>
      <c r="G54" s="512"/>
      <c r="H54" s="250"/>
      <c r="L54"/>
      <c r="N54" s="236"/>
    </row>
    <row r="55" spans="1:18" ht="41.4" x14ac:dyDescent="0.3">
      <c r="A55" s="97"/>
      <c r="B55" s="36">
        <f>COUNT($B$13:B53)+1</f>
        <v>6</v>
      </c>
      <c r="C55" s="48" t="s">
        <v>194</v>
      </c>
      <c r="D55" s="544"/>
      <c r="E55" s="193"/>
      <c r="F55" s="193"/>
      <c r="G55" s="512"/>
      <c r="H55" s="250"/>
      <c r="L55" s="39"/>
      <c r="N55" s="236"/>
    </row>
    <row r="56" spans="1:18" ht="79.2" customHeight="1" x14ac:dyDescent="0.3">
      <c r="A56" s="97"/>
      <c r="B56" s="36"/>
      <c r="C56" s="54" t="s">
        <v>229</v>
      </c>
      <c r="D56" s="570"/>
      <c r="E56" s="61"/>
      <c r="F56" s="61"/>
      <c r="G56" s="512"/>
      <c r="H56" s="250"/>
      <c r="N56" s="236"/>
    </row>
    <row r="57" spans="1:18" ht="14.4" x14ac:dyDescent="0.3">
      <c r="A57" s="97"/>
      <c r="B57" s="36"/>
      <c r="C57" s="499" t="s">
        <v>572</v>
      </c>
      <c r="D57" s="570"/>
      <c r="E57" s="61"/>
      <c r="F57" s="61"/>
      <c r="G57" s="512"/>
      <c r="H57" s="250"/>
    </row>
    <row r="58" spans="1:18" ht="14.4" x14ac:dyDescent="0.3">
      <c r="A58" s="97"/>
      <c r="B58" s="36"/>
      <c r="C58" s="248" t="s">
        <v>195</v>
      </c>
      <c r="D58" s="570"/>
      <c r="E58" s="61" t="s">
        <v>12</v>
      </c>
      <c r="F58" s="61">
        <v>14</v>
      </c>
      <c r="G58" s="512">
        <f>L58</f>
        <v>0</v>
      </c>
      <c r="H58" s="250">
        <f>F58*G58</f>
        <v>0</v>
      </c>
      <c r="K58" s="4"/>
      <c r="L58" s="4"/>
    </row>
    <row r="59" spans="1:18" s="73" customFormat="1" ht="14.4" x14ac:dyDescent="0.3">
      <c r="A59" s="98"/>
      <c r="B59" s="71"/>
      <c r="C59" s="128" t="s">
        <v>193</v>
      </c>
      <c r="D59" s="568"/>
      <c r="E59" s="65" t="s">
        <v>12</v>
      </c>
      <c r="F59" s="65">
        <v>3</v>
      </c>
      <c r="G59" s="513">
        <f>L59</f>
        <v>0</v>
      </c>
      <c r="H59" s="254">
        <f>F59*G59</f>
        <v>0</v>
      </c>
      <c r="I59" s="35"/>
      <c r="K59" s="4"/>
      <c r="L59" s="4"/>
    </row>
    <row r="60" spans="1:18" ht="8.25" customHeight="1" x14ac:dyDescent="0.3">
      <c r="A60" s="97"/>
      <c r="B60" s="36"/>
      <c r="C60" s="42"/>
      <c r="D60" s="555"/>
      <c r="E60" s="193"/>
      <c r="F60" s="193"/>
      <c r="G60" s="512"/>
      <c r="H60" s="250"/>
      <c r="L60"/>
    </row>
    <row r="61" spans="1:18" s="73" customFormat="1" ht="17.100000000000001" customHeight="1" x14ac:dyDescent="0.3">
      <c r="A61" s="99"/>
      <c r="B61" s="75">
        <f>COUNT($B$13:B59)+1</f>
        <v>7</v>
      </c>
      <c r="C61" s="51" t="s">
        <v>130</v>
      </c>
      <c r="D61" s="556"/>
      <c r="E61" s="256"/>
      <c r="F61" s="256"/>
      <c r="G61" s="512"/>
      <c r="H61" s="250"/>
      <c r="I61" s="130"/>
    </row>
    <row r="62" spans="1:18" s="73" customFormat="1" ht="103.65" customHeight="1" x14ac:dyDescent="0.3">
      <c r="A62" s="99"/>
      <c r="B62" s="75"/>
      <c r="C62" s="44" t="s">
        <v>555</v>
      </c>
      <c r="D62" s="557"/>
      <c r="E62" s="256"/>
      <c r="F62" s="256"/>
      <c r="G62" s="512"/>
      <c r="H62" s="250"/>
      <c r="I62" s="35"/>
    </row>
    <row r="63" spans="1:18" s="73" customFormat="1" ht="14.4" x14ac:dyDescent="0.3">
      <c r="A63" s="98"/>
      <c r="B63" s="71"/>
      <c r="C63" s="128" t="s">
        <v>556</v>
      </c>
      <c r="D63" s="568"/>
      <c r="E63" s="65" t="s">
        <v>13</v>
      </c>
      <c r="F63" s="65">
        <v>15</v>
      </c>
      <c r="G63" s="513">
        <f>L63</f>
        <v>0</v>
      </c>
      <c r="H63" s="254">
        <f>F63*G63</f>
        <v>0</v>
      </c>
      <c r="I63" s="35"/>
      <c r="K63" s="34"/>
      <c r="L63" s="34"/>
    </row>
    <row r="64" spans="1:18" ht="8.25" customHeight="1" x14ac:dyDescent="0.3">
      <c r="A64" s="97"/>
      <c r="B64" s="36"/>
      <c r="C64" s="42"/>
      <c r="D64" s="555"/>
      <c r="E64" s="193"/>
      <c r="F64" s="193"/>
      <c r="G64" s="512"/>
      <c r="H64" s="250"/>
      <c r="I64" s="4"/>
      <c r="J64" s="4"/>
      <c r="K64" s="4"/>
      <c r="L64" s="4"/>
      <c r="R64"/>
    </row>
    <row r="65" spans="1:18" x14ac:dyDescent="0.3">
      <c r="A65" s="97"/>
      <c r="B65" s="36">
        <f>COUNT($B$13:B64)+1</f>
        <v>8</v>
      </c>
      <c r="C65" s="51" t="s">
        <v>296</v>
      </c>
      <c r="D65" s="556"/>
      <c r="E65" s="193"/>
      <c r="F65" s="193"/>
      <c r="G65" s="512"/>
      <c r="H65" s="250"/>
      <c r="I65" s="4"/>
      <c r="J65" s="4"/>
      <c r="K65" s="4"/>
      <c r="L65" s="4"/>
      <c r="O65" s="41"/>
    </row>
    <row r="66" spans="1:18" ht="52.5" customHeight="1" x14ac:dyDescent="0.3">
      <c r="A66" s="97"/>
      <c r="B66" s="36"/>
      <c r="C66" s="44" t="s">
        <v>281</v>
      </c>
      <c r="D66" s="557"/>
      <c r="E66" s="193"/>
      <c r="F66" s="193"/>
      <c r="G66" s="512"/>
      <c r="H66" s="250"/>
      <c r="I66" s="4"/>
      <c r="J66" s="4"/>
      <c r="K66" s="4"/>
      <c r="L66" s="4"/>
      <c r="M66" s="41"/>
      <c r="N66" s="41"/>
      <c r="O66" s="35"/>
    </row>
    <row r="67" spans="1:18" ht="14.4" x14ac:dyDescent="0.3">
      <c r="A67" s="97"/>
      <c r="B67" s="36"/>
      <c r="C67" s="52" t="s">
        <v>202</v>
      </c>
      <c r="D67" s="557"/>
      <c r="E67" s="61" t="s">
        <v>18</v>
      </c>
      <c r="F67" s="61">
        <v>12</v>
      </c>
      <c r="G67" s="512">
        <f t="shared" ref="G67:G69" si="0">L67</f>
        <v>0</v>
      </c>
      <c r="H67" s="250">
        <f>F67*G67</f>
        <v>0</v>
      </c>
      <c r="I67" s="4"/>
      <c r="J67" s="4"/>
      <c r="K67" s="4"/>
      <c r="L67" s="4"/>
      <c r="M67" s="41"/>
      <c r="N67" s="41"/>
      <c r="O67" s="35"/>
    </row>
    <row r="68" spans="1:18" ht="14.4" x14ac:dyDescent="0.3">
      <c r="A68" s="97"/>
      <c r="B68" s="36"/>
      <c r="C68" s="52" t="s">
        <v>203</v>
      </c>
      <c r="D68" s="557"/>
      <c r="E68" s="61" t="s">
        <v>18</v>
      </c>
      <c r="F68" s="61">
        <v>4</v>
      </c>
      <c r="G68" s="512">
        <f t="shared" si="0"/>
        <v>0</v>
      </c>
      <c r="H68" s="250">
        <f>F68*G68</f>
        <v>0</v>
      </c>
      <c r="I68" s="4"/>
      <c r="J68" s="4"/>
      <c r="K68" s="4"/>
      <c r="L68" s="4"/>
      <c r="M68" s="41"/>
      <c r="N68" s="41"/>
      <c r="O68" s="35"/>
    </row>
    <row r="69" spans="1:18" ht="27.6" x14ac:dyDescent="0.3">
      <c r="A69" s="97"/>
      <c r="B69" s="36"/>
      <c r="C69" s="52" t="s">
        <v>201</v>
      </c>
      <c r="D69" s="557"/>
      <c r="E69" s="61" t="s">
        <v>18</v>
      </c>
      <c r="F69" s="61">
        <v>18</v>
      </c>
      <c r="G69" s="512">
        <f t="shared" si="0"/>
        <v>0</v>
      </c>
      <c r="H69" s="250">
        <f>F69*G69</f>
        <v>0</v>
      </c>
      <c r="I69" s="4"/>
      <c r="J69" s="4"/>
      <c r="K69" s="4"/>
      <c r="L69" s="4"/>
      <c r="M69" s="41"/>
      <c r="N69" s="41"/>
      <c r="O69" s="35"/>
    </row>
    <row r="70" spans="1:18" s="73" customFormat="1" x14ac:dyDescent="0.3">
      <c r="A70" s="99"/>
      <c r="B70" s="75"/>
      <c r="C70" s="52" t="s">
        <v>559</v>
      </c>
      <c r="D70" s="557"/>
      <c r="E70" s="66" t="s">
        <v>18</v>
      </c>
      <c r="F70" s="66">
        <v>10</v>
      </c>
      <c r="G70" s="512">
        <f t="shared" ref="G70:G71" si="1">L70</f>
        <v>0</v>
      </c>
      <c r="H70" s="250">
        <f>F70*G70</f>
        <v>0</v>
      </c>
      <c r="I70" s="34"/>
      <c r="J70" s="34"/>
      <c r="K70" s="34"/>
      <c r="L70" s="34"/>
      <c r="M70" s="130"/>
      <c r="N70" s="130"/>
      <c r="O70" s="35"/>
    </row>
    <row r="71" spans="1:18" s="73" customFormat="1" x14ac:dyDescent="0.3">
      <c r="A71" s="98"/>
      <c r="B71" s="71"/>
      <c r="C71" s="128" t="s">
        <v>558</v>
      </c>
      <c r="D71" s="558"/>
      <c r="E71" s="65" t="s">
        <v>18</v>
      </c>
      <c r="F71" s="65">
        <v>26</v>
      </c>
      <c r="G71" s="513">
        <f t="shared" si="1"/>
        <v>0</v>
      </c>
      <c r="H71" s="254">
        <f>G71*F71</f>
        <v>0</v>
      </c>
      <c r="I71" s="34"/>
      <c r="J71" s="34"/>
      <c r="K71" s="34"/>
      <c r="L71" s="34"/>
      <c r="M71" s="130"/>
      <c r="N71" s="130"/>
      <c r="O71" s="35"/>
    </row>
    <row r="72" spans="1:18" ht="8.25" customHeight="1" x14ac:dyDescent="0.3">
      <c r="A72" s="97"/>
      <c r="B72" s="36"/>
      <c r="C72" s="42"/>
      <c r="D72" s="555"/>
      <c r="E72" s="193"/>
      <c r="F72" s="193"/>
      <c r="G72" s="512"/>
      <c r="H72" s="250"/>
      <c r="I72" s="4"/>
      <c r="J72" s="4"/>
      <c r="K72" s="4"/>
      <c r="L72" s="4"/>
      <c r="R72"/>
    </row>
    <row r="73" spans="1:18" ht="27.6" x14ac:dyDescent="0.3">
      <c r="A73" s="97"/>
      <c r="B73" s="36">
        <f>COUNT($B$13:B72)+1</f>
        <v>9</v>
      </c>
      <c r="C73" s="51" t="s">
        <v>560</v>
      </c>
      <c r="D73" s="556"/>
      <c r="E73" s="193"/>
      <c r="F73" s="193"/>
      <c r="G73" s="512"/>
      <c r="H73" s="250"/>
      <c r="I73" s="4"/>
      <c r="J73" s="4"/>
      <c r="K73" s="4"/>
      <c r="L73" s="4"/>
      <c r="O73" s="41"/>
    </row>
    <row r="74" spans="1:18" ht="58.2" customHeight="1" x14ac:dyDescent="0.3">
      <c r="A74" s="97"/>
      <c r="B74" s="36"/>
      <c r="C74" s="44" t="s">
        <v>281</v>
      </c>
      <c r="D74" s="557"/>
      <c r="E74" s="193"/>
      <c r="F74" s="193"/>
      <c r="G74" s="512"/>
      <c r="H74" s="250"/>
      <c r="I74" s="4"/>
      <c r="J74" s="4"/>
      <c r="K74" s="4"/>
      <c r="L74" s="4"/>
      <c r="M74" s="41"/>
      <c r="N74" s="41"/>
      <c r="O74" s="35"/>
    </row>
    <row r="75" spans="1:18" ht="14.4" x14ac:dyDescent="0.3">
      <c r="A75" s="97"/>
      <c r="B75" s="36"/>
      <c r="C75" s="52" t="s">
        <v>132</v>
      </c>
      <c r="D75" s="557"/>
      <c r="E75" s="61" t="s">
        <v>18</v>
      </c>
      <c r="F75" s="61">
        <v>52</v>
      </c>
      <c r="G75" s="512">
        <f>L75</f>
        <v>0</v>
      </c>
      <c r="H75" s="250">
        <f>F75*G75</f>
        <v>0</v>
      </c>
      <c r="I75" s="4"/>
      <c r="J75" s="4"/>
      <c r="K75" s="4"/>
      <c r="L75" s="4"/>
      <c r="M75" s="41"/>
      <c r="N75" s="41"/>
      <c r="O75" s="35"/>
    </row>
    <row r="76" spans="1:18" ht="14.4" x14ac:dyDescent="0.3">
      <c r="A76" s="97"/>
      <c r="B76" s="36"/>
      <c r="C76" s="52" t="s">
        <v>81</v>
      </c>
      <c r="D76" s="557"/>
      <c r="E76" s="61" t="s">
        <v>18</v>
      </c>
      <c r="F76" s="61">
        <v>34</v>
      </c>
      <c r="G76" s="512">
        <f>L76</f>
        <v>0</v>
      </c>
      <c r="H76" s="250">
        <f>F76*G76</f>
        <v>0</v>
      </c>
      <c r="I76" s="4"/>
      <c r="J76" s="4"/>
      <c r="K76" s="4"/>
      <c r="L76" s="4"/>
      <c r="M76" s="41"/>
      <c r="N76" s="41"/>
      <c r="O76" s="35"/>
    </row>
    <row r="77" spans="1:18" ht="14.4" x14ac:dyDescent="0.3">
      <c r="A77" s="97"/>
      <c r="B77" s="36"/>
      <c r="C77" s="52" t="s">
        <v>205</v>
      </c>
      <c r="D77" s="557"/>
      <c r="E77" s="61" t="s">
        <v>18</v>
      </c>
      <c r="F77" s="61">
        <v>28</v>
      </c>
      <c r="G77" s="512">
        <f>L77</f>
        <v>0</v>
      </c>
      <c r="H77" s="250">
        <f>F77*G77</f>
        <v>0</v>
      </c>
      <c r="I77" s="4"/>
      <c r="J77" s="4"/>
      <c r="K77" s="4"/>
      <c r="L77" s="4"/>
      <c r="M77" s="41"/>
      <c r="N77" s="41"/>
      <c r="O77" s="35"/>
    </row>
    <row r="78" spans="1:18" ht="14.4" x14ac:dyDescent="0.3">
      <c r="A78" s="93"/>
      <c r="B78" s="37"/>
      <c r="C78" s="128" t="s">
        <v>209</v>
      </c>
      <c r="D78" s="558"/>
      <c r="E78" s="60" t="s">
        <v>18</v>
      </c>
      <c r="F78" s="60">
        <v>34</v>
      </c>
      <c r="G78" s="513">
        <f>L78</f>
        <v>0</v>
      </c>
      <c r="H78" s="254">
        <f>G78*F78</f>
        <v>0</v>
      </c>
      <c r="I78" s="4"/>
      <c r="J78" s="4"/>
      <c r="K78" s="4"/>
      <c r="L78" s="4"/>
      <c r="M78" s="41"/>
      <c r="N78" s="41"/>
      <c r="O78" s="35"/>
    </row>
    <row r="79" spans="1:18" ht="8.25" customHeight="1" x14ac:dyDescent="0.3">
      <c r="A79" s="97"/>
      <c r="B79" s="36"/>
      <c r="C79" s="42"/>
      <c r="D79" s="555"/>
      <c r="E79" s="193"/>
      <c r="F79" s="193"/>
      <c r="G79" s="512"/>
      <c r="H79" s="250"/>
      <c r="I79" s="4"/>
      <c r="J79" s="4"/>
      <c r="K79" s="4"/>
      <c r="L79" s="4"/>
      <c r="R79"/>
    </row>
    <row r="80" spans="1:18" ht="41.4" x14ac:dyDescent="0.3">
      <c r="A80" s="97"/>
      <c r="B80" s="36">
        <f>COUNT($B$13:B79)+1</f>
        <v>10</v>
      </c>
      <c r="C80" s="51" t="s">
        <v>217</v>
      </c>
      <c r="D80" s="556"/>
      <c r="E80" s="193"/>
      <c r="F80" s="193"/>
      <c r="G80" s="512"/>
      <c r="H80" s="250"/>
      <c r="I80" s="4"/>
      <c r="J80" s="4"/>
      <c r="K80" s="4"/>
      <c r="L80" s="4"/>
    </row>
    <row r="81" spans="1:18" ht="150.6" customHeight="1" x14ac:dyDescent="0.3">
      <c r="A81" s="97"/>
      <c r="B81" s="36"/>
      <c r="C81" s="54" t="s">
        <v>297</v>
      </c>
      <c r="D81" s="545"/>
      <c r="E81" s="193"/>
      <c r="F81" s="193"/>
      <c r="G81" s="512"/>
      <c r="H81" s="250"/>
      <c r="I81" s="4"/>
      <c r="J81" s="4"/>
      <c r="K81" s="4"/>
      <c r="L81" s="4"/>
      <c r="N81" s="41"/>
    </row>
    <row r="82" spans="1:18" ht="14.4" x14ac:dyDescent="0.3">
      <c r="A82" s="97"/>
      <c r="B82" s="36"/>
      <c r="C82" s="248" t="s">
        <v>219</v>
      </c>
      <c r="D82" s="570"/>
      <c r="E82" s="61"/>
      <c r="F82" s="61"/>
      <c r="G82" s="512"/>
      <c r="H82" s="250"/>
    </row>
    <row r="83" spans="1:18" x14ac:dyDescent="0.3">
      <c r="A83" s="97"/>
      <c r="B83" s="36"/>
      <c r="C83" s="52" t="s">
        <v>212</v>
      </c>
      <c r="D83" s="557"/>
      <c r="E83" s="61" t="s">
        <v>18</v>
      </c>
      <c r="F83" s="61">
        <f>F75+F67+F68</f>
        <v>68</v>
      </c>
      <c r="G83" s="512">
        <f>L83</f>
        <v>0</v>
      </c>
      <c r="H83" s="250">
        <f>F83*G83</f>
        <v>0</v>
      </c>
      <c r="I83" s="4"/>
      <c r="J83" s="4"/>
      <c r="K83" s="4"/>
      <c r="L83" s="4"/>
      <c r="M83" s="41"/>
      <c r="N83" s="41"/>
      <c r="O83" s="35"/>
    </row>
    <row r="84" spans="1:18" x14ac:dyDescent="0.3">
      <c r="A84" s="97"/>
      <c r="B84" s="36"/>
      <c r="C84" s="52" t="s">
        <v>213</v>
      </c>
      <c r="D84" s="557"/>
      <c r="E84" s="61" t="s">
        <v>18</v>
      </c>
      <c r="F84" s="61">
        <f>F76+F70+F69</f>
        <v>62</v>
      </c>
      <c r="G84" s="512">
        <f>L84</f>
        <v>0</v>
      </c>
      <c r="H84" s="250">
        <f>F84*G84</f>
        <v>0</v>
      </c>
      <c r="I84" s="4"/>
      <c r="J84" s="4"/>
      <c r="K84" s="4"/>
      <c r="L84" s="4"/>
      <c r="M84" s="41"/>
      <c r="N84" s="41"/>
      <c r="O84" s="35"/>
    </row>
    <row r="85" spans="1:18" x14ac:dyDescent="0.3">
      <c r="A85" s="97"/>
      <c r="B85" s="36"/>
      <c r="C85" s="52" t="s">
        <v>214</v>
      </c>
      <c r="D85" s="557"/>
      <c r="E85" s="61" t="s">
        <v>18</v>
      </c>
      <c r="F85" s="61">
        <f>F77</f>
        <v>28</v>
      </c>
      <c r="G85" s="512">
        <f>L85</f>
        <v>0</v>
      </c>
      <c r="H85" s="250">
        <f>F85*G85</f>
        <v>0</v>
      </c>
      <c r="I85" s="4"/>
      <c r="J85" s="4"/>
      <c r="K85" s="4"/>
      <c r="L85" s="4"/>
      <c r="M85" s="41"/>
      <c r="N85" s="41"/>
      <c r="O85" s="35"/>
    </row>
    <row r="86" spans="1:18" x14ac:dyDescent="0.3">
      <c r="A86" s="97"/>
      <c r="B86" s="36"/>
      <c r="C86" s="52" t="s">
        <v>215</v>
      </c>
      <c r="D86" s="557"/>
      <c r="E86" s="61" t="s">
        <v>18</v>
      </c>
      <c r="F86" s="61">
        <f>F78</f>
        <v>34</v>
      </c>
      <c r="G86" s="512">
        <f>L86</f>
        <v>0</v>
      </c>
      <c r="H86" s="250">
        <f>F86*G86</f>
        <v>0</v>
      </c>
      <c r="I86" s="4"/>
      <c r="J86" s="4"/>
      <c r="K86" s="4"/>
      <c r="L86" s="4"/>
      <c r="M86" s="41"/>
      <c r="N86" s="41"/>
      <c r="O86" s="35"/>
    </row>
    <row r="87" spans="1:18" x14ac:dyDescent="0.3">
      <c r="A87" s="93"/>
      <c r="B87" s="37"/>
      <c r="C87" s="128" t="s">
        <v>462</v>
      </c>
      <c r="D87" s="558"/>
      <c r="E87" s="60" t="s">
        <v>18</v>
      </c>
      <c r="F87" s="60">
        <f>F71</f>
        <v>26</v>
      </c>
      <c r="G87" s="513">
        <f>L87</f>
        <v>0</v>
      </c>
      <c r="H87" s="254">
        <f>G87*F87</f>
        <v>0</v>
      </c>
      <c r="I87" s="4"/>
      <c r="J87" s="4"/>
      <c r="K87" s="4"/>
      <c r="L87" s="4"/>
      <c r="M87" s="41"/>
      <c r="N87" s="41"/>
      <c r="O87" s="35"/>
    </row>
    <row r="88" spans="1:18" ht="8.25" customHeight="1" x14ac:dyDescent="0.3">
      <c r="A88" s="97"/>
      <c r="B88" s="36"/>
      <c r="C88" s="42"/>
      <c r="D88" s="555"/>
      <c r="E88" s="193"/>
      <c r="F88" s="193"/>
      <c r="G88" s="512"/>
      <c r="H88" s="250"/>
      <c r="I88" s="4"/>
      <c r="J88" s="4"/>
      <c r="K88" s="4"/>
      <c r="L88" s="4"/>
      <c r="R88" s="237"/>
    </row>
    <row r="89" spans="1:18" s="73" customFormat="1" x14ac:dyDescent="0.3">
      <c r="A89" s="99"/>
      <c r="B89" s="36">
        <f>COUNT($B$13:B88)+1</f>
        <v>11</v>
      </c>
      <c r="C89" s="51" t="s">
        <v>286</v>
      </c>
      <c r="D89" s="556"/>
      <c r="E89" s="256"/>
      <c r="F89" s="256"/>
      <c r="G89" s="512"/>
      <c r="H89" s="250"/>
      <c r="I89" s="34"/>
      <c r="J89" s="34"/>
      <c r="K89" s="34"/>
      <c r="L89" s="34"/>
    </row>
    <row r="90" spans="1:18" ht="88.5" customHeight="1" x14ac:dyDescent="0.3">
      <c r="A90" s="97"/>
      <c r="B90" s="36"/>
      <c r="C90" s="44" t="s">
        <v>285</v>
      </c>
      <c r="D90" s="557"/>
      <c r="E90" s="193"/>
      <c r="F90" s="193"/>
      <c r="G90" s="512"/>
      <c r="H90" s="250"/>
      <c r="I90" s="4"/>
      <c r="J90" s="4"/>
      <c r="K90" s="4"/>
      <c r="L90" s="4"/>
      <c r="M90" s="41"/>
      <c r="N90" s="41"/>
      <c r="O90" s="35"/>
    </row>
    <row r="91" spans="1:18" s="73" customFormat="1" ht="14.4" x14ac:dyDescent="0.3">
      <c r="A91" s="98"/>
      <c r="B91" s="71"/>
      <c r="C91" s="128" t="s">
        <v>287</v>
      </c>
      <c r="D91" s="558"/>
      <c r="E91" s="65" t="s">
        <v>66</v>
      </c>
      <c r="F91" s="65">
        <v>100</v>
      </c>
      <c r="G91" s="513">
        <f>L91</f>
        <v>0</v>
      </c>
      <c r="H91" s="254">
        <f>G91*F91</f>
        <v>0</v>
      </c>
      <c r="I91" s="34"/>
      <c r="J91" s="34"/>
      <c r="K91" s="173"/>
      <c r="L91" s="34"/>
    </row>
    <row r="92" spans="1:18" ht="8.25" customHeight="1" x14ac:dyDescent="0.3">
      <c r="A92" s="97"/>
      <c r="B92" s="36"/>
      <c r="C92" s="42"/>
      <c r="D92" s="555"/>
      <c r="E92" s="193"/>
      <c r="F92" s="193"/>
      <c r="G92" s="512"/>
      <c r="H92" s="250"/>
      <c r="I92" s="4"/>
      <c r="J92" s="4"/>
      <c r="K92" s="4"/>
      <c r="L92" s="4"/>
      <c r="R92"/>
    </row>
    <row r="93" spans="1:18" s="73" customFormat="1" x14ac:dyDescent="0.3">
      <c r="A93" s="99"/>
      <c r="B93" s="75">
        <f>COUNT($B$13:B91)+1</f>
        <v>12</v>
      </c>
      <c r="C93" s="48" t="s">
        <v>84</v>
      </c>
      <c r="D93" s="544"/>
      <c r="E93" s="256"/>
      <c r="F93" s="256"/>
      <c r="G93" s="512"/>
      <c r="H93" s="250"/>
      <c r="I93" s="34"/>
      <c r="J93" s="34"/>
      <c r="K93" s="173"/>
      <c r="L93" s="34"/>
    </row>
    <row r="94" spans="1:18" s="73" customFormat="1" ht="41.4" x14ac:dyDescent="0.3">
      <c r="A94" s="98"/>
      <c r="B94" s="71"/>
      <c r="C94" s="45" t="s">
        <v>85</v>
      </c>
      <c r="D94" s="558"/>
      <c r="E94" s="65" t="s">
        <v>86</v>
      </c>
      <c r="F94" s="65">
        <v>25</v>
      </c>
      <c r="G94" s="513">
        <f>L94</f>
        <v>0</v>
      </c>
      <c r="H94" s="254">
        <f>G94*F94</f>
        <v>0</v>
      </c>
      <c r="I94" s="34"/>
      <c r="J94" s="34"/>
      <c r="K94" s="173"/>
      <c r="L94" s="34"/>
    </row>
    <row r="95" spans="1:18" ht="8.25" customHeight="1" x14ac:dyDescent="0.3">
      <c r="A95" s="97"/>
      <c r="B95" s="36"/>
      <c r="C95" s="42"/>
      <c r="D95" s="555"/>
      <c r="E95" s="193"/>
      <c r="F95" s="193"/>
      <c r="G95" s="512"/>
      <c r="H95" s="250"/>
      <c r="I95" s="4"/>
      <c r="J95" s="4"/>
      <c r="K95" s="4"/>
      <c r="L95" s="4"/>
      <c r="R95"/>
    </row>
    <row r="96" spans="1:18" s="73" customFormat="1" ht="27.6" x14ac:dyDescent="0.3">
      <c r="A96" s="99"/>
      <c r="B96" s="75">
        <f>COUNT($B$13:B94)+1</f>
        <v>13</v>
      </c>
      <c r="C96" s="48" t="s">
        <v>115</v>
      </c>
      <c r="D96" s="544"/>
      <c r="E96" s="256"/>
      <c r="F96" s="256"/>
      <c r="G96" s="512"/>
      <c r="H96" s="250"/>
      <c r="I96" s="34"/>
      <c r="J96" s="34"/>
      <c r="K96" s="173"/>
      <c r="L96" s="34"/>
    </row>
    <row r="97" spans="1:12" s="73" customFormat="1" ht="41.4" x14ac:dyDescent="0.3">
      <c r="A97" s="98"/>
      <c r="B97" s="71"/>
      <c r="C97" s="45" t="s">
        <v>39</v>
      </c>
      <c r="D97" s="558"/>
      <c r="E97" s="65" t="s">
        <v>86</v>
      </c>
      <c r="F97" s="65">
        <v>10</v>
      </c>
      <c r="G97" s="513">
        <f>L97</f>
        <v>0</v>
      </c>
      <c r="H97" s="254">
        <f>G97*F97</f>
        <v>0</v>
      </c>
      <c r="I97" s="34"/>
      <c r="J97" s="34"/>
      <c r="K97" s="173"/>
      <c r="L97" s="34"/>
    </row>
    <row r="98" spans="1:12" ht="8.25" customHeight="1" x14ac:dyDescent="0.3">
      <c r="A98" s="97"/>
      <c r="B98" s="36"/>
      <c r="C98" s="42"/>
      <c r="D98" s="555"/>
      <c r="E98" s="193"/>
      <c r="F98" s="193"/>
      <c r="G98" s="512"/>
      <c r="H98" s="250"/>
      <c r="L98"/>
    </row>
    <row r="99" spans="1:12" ht="14.4" x14ac:dyDescent="0.3">
      <c r="A99" s="97"/>
      <c r="B99" s="36">
        <f>COUNT($B$13:B98)+1</f>
        <v>14</v>
      </c>
      <c r="C99" s="108" t="s">
        <v>14</v>
      </c>
      <c r="D99" s="588"/>
      <c r="E99" s="193"/>
      <c r="F99" s="193"/>
      <c r="G99" s="512"/>
      <c r="H99" s="250"/>
    </row>
    <row r="100" spans="1:12" ht="69" x14ac:dyDescent="0.3">
      <c r="A100" s="93"/>
      <c r="B100" s="37"/>
      <c r="C100" s="109" t="s">
        <v>190</v>
      </c>
      <c r="D100" s="589"/>
      <c r="E100" s="60" t="s">
        <v>15</v>
      </c>
      <c r="F100" s="64">
        <v>0.03</v>
      </c>
      <c r="G100" s="513"/>
      <c r="H100" s="254">
        <f>SUM(H15:H99)*3%</f>
        <v>0</v>
      </c>
    </row>
    <row r="101" spans="1:12" ht="8.25" customHeight="1" x14ac:dyDescent="0.3">
      <c r="A101" s="97"/>
      <c r="B101" s="36"/>
      <c r="C101" s="107"/>
      <c r="D101" s="598"/>
      <c r="E101" s="193"/>
      <c r="F101" s="193"/>
      <c r="G101" s="512"/>
      <c r="H101" s="250"/>
      <c r="L101"/>
    </row>
    <row r="102" spans="1:12" ht="14.4" x14ac:dyDescent="0.3">
      <c r="A102" s="97"/>
      <c r="B102" s="36">
        <f>COUNT($B$13:B100)+1</f>
        <v>15</v>
      </c>
      <c r="C102" s="108" t="s">
        <v>26</v>
      </c>
      <c r="D102" s="588"/>
      <c r="E102" s="193"/>
      <c r="F102" s="193"/>
      <c r="G102" s="512"/>
      <c r="H102" s="250"/>
    </row>
    <row r="103" spans="1:12" ht="55.8" thickBot="1" x14ac:dyDescent="0.35">
      <c r="A103" s="100"/>
      <c r="B103" s="38"/>
      <c r="C103" s="110" t="s">
        <v>31</v>
      </c>
      <c r="D103" s="590"/>
      <c r="E103" s="62" t="s">
        <v>15</v>
      </c>
      <c r="F103" s="448">
        <v>0.03</v>
      </c>
      <c r="G103" s="519"/>
      <c r="H103" s="250">
        <f>SUM(H15:H102)*3%</f>
        <v>0</v>
      </c>
    </row>
    <row r="104" spans="1:12" ht="15.75" thickTop="1" x14ac:dyDescent="0.3">
      <c r="A104" s="112"/>
      <c r="B104" s="113"/>
      <c r="C104" s="114"/>
      <c r="D104" s="114"/>
      <c r="E104" s="371"/>
      <c r="F104" s="451"/>
      <c r="G104" s="449" t="s">
        <v>581</v>
      </c>
      <c r="H104" s="450">
        <f>SUM(H14:H103)</f>
        <v>0</v>
      </c>
    </row>
    <row r="105" spans="1:12" s="138" customFormat="1" ht="15" x14ac:dyDescent="0.3">
      <c r="A105" s="141"/>
      <c r="B105" s="142"/>
      <c r="C105" s="227"/>
      <c r="D105" s="227"/>
      <c r="E105" s="143"/>
      <c r="F105" s="143"/>
      <c r="G105" s="235"/>
      <c r="H105" s="73"/>
      <c r="I105" s="73"/>
    </row>
  </sheetData>
  <sheetProtection algorithmName="SHA-512" hashValue="MC01jkTixFcG9xHN+dh8K/VjLDzrhG73WPjDODspoPseQFO58dTLtE4pvCjnXjanbBowkZvz1hllahdE3QMC/g==" saltValue="52oCYvmWOgHShYrj/BJFcQ==" spinCount="100000" sheet="1" objects="1" scenarios="1"/>
  <mergeCells count="1">
    <mergeCell ref="A7:H7"/>
  </mergeCells>
  <pageMargins left="0.70866141732283472" right="0.70866141732283472" top="0.74803149606299213" bottom="0.74803149606299213" header="0.31496062992125984" footer="0.31496062992125984"/>
  <pageSetup paperSize="9" orientation="portrait" r:id="rId1"/>
  <headerFooter>
    <oddHeader>&amp;L&amp;"Arial Narrow,Navadno"&amp;8HIA, projektiranje strojnih inštalacij, s.p.</oddHeader>
    <oddFooter>&amp;L&amp;"Arial Narrow,Navadno"&amp;8Načrt strojnih inštalacij/PZI/št.nač. SA-23/19
Objekt: Lekarna Kranj št. pr. P-085/19</oddFooter>
  </headerFooter>
  <rowBreaks count="6" manualBreakCount="6">
    <brk id="16" max="16383" man="1"/>
    <brk id="34" max="7" man="1"/>
    <brk id="41" max="7" man="1"/>
    <brk id="59" max="7" man="1"/>
    <brk id="78" max="7" man="1"/>
    <brk id="10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view="pageBreakPreview" topLeftCell="A76" zoomScaleNormal="100" zoomScaleSheetLayoutView="100" workbookViewId="0">
      <selection activeCell="D16" sqref="D16"/>
    </sheetView>
  </sheetViews>
  <sheetFormatPr defaultColWidth="9.109375" defaultRowHeight="13.8" x14ac:dyDescent="0.3"/>
  <cols>
    <col min="1" max="1" width="3.33203125" style="81" customWidth="1"/>
    <col min="2" max="2" width="4.33203125" style="81" customWidth="1"/>
    <col min="3" max="3" width="38.77734375" style="2" customWidth="1"/>
    <col min="4" max="4" width="9.77734375" style="2" customWidth="1"/>
    <col min="5" max="5" width="4.77734375" style="3" customWidth="1"/>
    <col min="6" max="6" width="5.33203125" style="3" customWidth="1"/>
    <col min="7" max="8" width="10.77734375" style="2" customWidth="1"/>
    <col min="9" max="9" width="9.109375" style="2"/>
    <col min="10" max="10" width="9.109375" style="2" customWidth="1"/>
    <col min="11" max="11" width="12.44140625" style="2" customWidth="1"/>
    <col min="12" max="12" width="19.33203125" style="2" customWidth="1"/>
    <col min="13" max="13" width="18.88671875" style="2" customWidth="1"/>
    <col min="14" max="14" width="31" style="2" customWidth="1"/>
    <col min="15" max="15" width="35.5546875" style="2" customWidth="1"/>
    <col min="16" max="16384" width="9.109375" style="2"/>
  </cols>
  <sheetData>
    <row r="1" spans="1:19" ht="14.4" x14ac:dyDescent="0.3">
      <c r="A1" s="90"/>
    </row>
    <row r="2" spans="1:19" ht="14.4" x14ac:dyDescent="0.3">
      <c r="A2" s="91" t="s">
        <v>433</v>
      </c>
      <c r="B2" s="105" t="s">
        <v>41</v>
      </c>
      <c r="C2" s="10"/>
      <c r="D2" s="10"/>
      <c r="E2" s="11"/>
      <c r="F2" s="11"/>
      <c r="G2" s="10"/>
      <c r="H2" s="14"/>
    </row>
    <row r="3" spans="1:19" x14ac:dyDescent="0.3">
      <c r="A3" s="97"/>
      <c r="B3" s="104" t="s">
        <v>4</v>
      </c>
      <c r="C3" s="7"/>
      <c r="D3" s="7"/>
      <c r="E3" s="9"/>
      <c r="F3" s="9"/>
      <c r="G3" s="7"/>
      <c r="H3" s="16"/>
    </row>
    <row r="4" spans="1:19" ht="14.4" x14ac:dyDescent="0.3">
      <c r="A4" s="97"/>
      <c r="B4" s="36"/>
      <c r="C4" s="7"/>
      <c r="D4" s="7"/>
      <c r="E4" s="9"/>
      <c r="F4" s="9"/>
      <c r="G4" s="7"/>
      <c r="H4" s="16"/>
    </row>
    <row r="5" spans="1:19" ht="14.4" x14ac:dyDescent="0.3">
      <c r="A5" s="91" t="str">
        <f>A2</f>
        <v>4.5</v>
      </c>
      <c r="B5" s="82">
        <v>5</v>
      </c>
      <c r="C5" s="12" t="s">
        <v>121</v>
      </c>
      <c r="D5" s="12"/>
      <c r="E5" s="11"/>
      <c r="F5" s="11"/>
      <c r="G5" s="10"/>
      <c r="H5" s="14"/>
    </row>
    <row r="6" spans="1:19" ht="8.25" customHeight="1" x14ac:dyDescent="0.3">
      <c r="A6" s="92"/>
      <c r="B6" s="36"/>
      <c r="C6" s="43"/>
      <c r="D6" s="43"/>
      <c r="E6" s="9"/>
      <c r="F6" s="9"/>
      <c r="G6" s="7"/>
      <c r="H6" s="16"/>
    </row>
    <row r="7" spans="1:19" ht="75.3" customHeight="1" x14ac:dyDescent="0.3">
      <c r="A7" s="660" t="s">
        <v>506</v>
      </c>
      <c r="B7" s="661"/>
      <c r="C7" s="661"/>
      <c r="D7" s="661"/>
      <c r="E7" s="661"/>
      <c r="F7" s="661"/>
      <c r="G7" s="661"/>
      <c r="H7" s="662"/>
      <c r="K7" s="139"/>
      <c r="L7" s="139"/>
      <c r="M7" s="138"/>
      <c r="N7" s="138"/>
      <c r="O7" s="153"/>
      <c r="P7" s="138"/>
      <c r="Q7" s="138"/>
      <c r="R7" s="146"/>
      <c r="S7" s="138"/>
    </row>
    <row r="8" spans="1:19" ht="18.899999999999999" customHeight="1" x14ac:dyDescent="0.3">
      <c r="A8" s="97" t="s">
        <v>28</v>
      </c>
      <c r="B8" s="83"/>
      <c r="C8" s="401"/>
      <c r="D8" s="401"/>
      <c r="E8" s="401"/>
      <c r="F8" s="401"/>
      <c r="G8" s="401"/>
      <c r="H8" s="212"/>
      <c r="K8" s="139"/>
      <c r="L8" s="139"/>
      <c r="M8" s="138"/>
      <c r="N8" s="138"/>
      <c r="O8" s="153"/>
      <c r="P8" s="138"/>
      <c r="Q8" s="138"/>
      <c r="R8" s="146"/>
      <c r="S8" s="138"/>
    </row>
    <row r="9" spans="1:19" ht="8.25" customHeight="1" x14ac:dyDescent="0.3">
      <c r="A9" s="93"/>
      <c r="B9" s="37"/>
      <c r="C9" s="13"/>
      <c r="D9" s="13"/>
      <c r="E9" s="6"/>
      <c r="F9" s="6"/>
      <c r="G9" s="5"/>
      <c r="H9" s="15"/>
      <c r="K9" s="139"/>
      <c r="L9" s="139"/>
      <c r="M9" s="138"/>
      <c r="N9" s="138"/>
      <c r="O9" s="138"/>
      <c r="P9" s="138"/>
      <c r="Q9" s="152"/>
      <c r="R9" s="146"/>
      <c r="S9" s="138"/>
    </row>
    <row r="10" spans="1:19" ht="6" customHeight="1" x14ac:dyDescent="0.3">
      <c r="A10" s="94"/>
      <c r="B10" s="84"/>
      <c r="C10" s="55"/>
      <c r="D10" s="55"/>
      <c r="E10" s="56"/>
      <c r="F10" s="56"/>
      <c r="G10" s="55"/>
      <c r="H10" s="57"/>
      <c r="K10" s="139"/>
      <c r="L10" s="139"/>
      <c r="M10" s="138"/>
      <c r="N10" s="138"/>
      <c r="O10" s="153"/>
      <c r="P10" s="138"/>
      <c r="Q10" s="138"/>
      <c r="R10" s="146"/>
      <c r="S10" s="138"/>
    </row>
    <row r="11" spans="1:19" ht="15" customHeight="1" x14ac:dyDescent="0.3">
      <c r="A11" s="95" t="s">
        <v>1</v>
      </c>
      <c r="B11" s="85"/>
      <c r="C11" s="18" t="s">
        <v>2</v>
      </c>
      <c r="D11" s="18"/>
      <c r="E11" s="19" t="s">
        <v>10</v>
      </c>
      <c r="F11" s="20" t="s">
        <v>6</v>
      </c>
      <c r="G11" s="21" t="s">
        <v>7</v>
      </c>
      <c r="H11" s="22" t="s">
        <v>8</v>
      </c>
      <c r="K11" s="139"/>
      <c r="L11" s="139"/>
      <c r="M11" s="138"/>
      <c r="N11" s="138"/>
      <c r="O11" s="153"/>
      <c r="P11" s="138"/>
      <c r="Q11" s="138"/>
      <c r="R11" s="146"/>
      <c r="S11" s="138"/>
    </row>
    <row r="12" spans="1:19" ht="15" customHeight="1" thickBot="1" x14ac:dyDescent="0.35">
      <c r="A12" s="102"/>
      <c r="B12" s="86"/>
      <c r="C12" s="23"/>
      <c r="D12" s="23"/>
      <c r="E12" s="24" t="s">
        <v>11</v>
      </c>
      <c r="F12" s="25"/>
      <c r="G12" s="26" t="s">
        <v>9</v>
      </c>
      <c r="H12" s="27" t="s">
        <v>9</v>
      </c>
      <c r="K12" s="139"/>
      <c r="L12" s="139"/>
      <c r="M12" s="138"/>
      <c r="N12" s="138"/>
      <c r="O12" s="153"/>
      <c r="P12" s="138"/>
      <c r="Q12" s="138"/>
      <c r="R12" s="146"/>
      <c r="S12" s="138"/>
    </row>
    <row r="13" spans="1:19" s="138" customFormat="1" ht="8.25" customHeight="1" thickTop="1" x14ac:dyDescent="0.3">
      <c r="A13" s="141"/>
      <c r="B13" s="142"/>
      <c r="C13" s="190"/>
      <c r="D13" s="190"/>
      <c r="E13" s="143"/>
      <c r="F13" s="143"/>
      <c r="G13" s="191"/>
      <c r="H13" s="192"/>
      <c r="K13" s="139"/>
      <c r="L13" s="139"/>
      <c r="Q13" s="152"/>
      <c r="R13" s="146"/>
    </row>
    <row r="14" spans="1:19" s="138" customFormat="1" ht="15.75" x14ac:dyDescent="0.3">
      <c r="A14" s="141"/>
      <c r="B14" s="142">
        <f>COUNT($B$13:B13)+1</f>
        <v>1</v>
      </c>
      <c r="C14" s="48" t="s">
        <v>89</v>
      </c>
      <c r="D14" s="544"/>
      <c r="E14" s="143"/>
      <c r="F14" s="143"/>
      <c r="G14" s="543"/>
      <c r="H14" s="145"/>
      <c r="I14" s="139"/>
      <c r="J14" s="139"/>
      <c r="K14" s="139"/>
      <c r="L14" s="139"/>
      <c r="O14" s="153"/>
      <c r="R14" s="146"/>
    </row>
    <row r="15" spans="1:19" s="138" customFormat="1" ht="91.8" customHeight="1" x14ac:dyDescent="0.3">
      <c r="A15" s="141"/>
      <c r="B15" s="142"/>
      <c r="C15" s="54" t="s">
        <v>124</v>
      </c>
      <c r="D15" s="545"/>
      <c r="E15" s="377"/>
      <c r="F15" s="377"/>
      <c r="G15" s="516"/>
      <c r="H15" s="378"/>
      <c r="I15" s="139"/>
      <c r="J15" s="139"/>
      <c r="K15" s="139"/>
      <c r="L15" s="139"/>
      <c r="Q15" s="152"/>
      <c r="R15" s="146"/>
    </row>
    <row r="16" spans="1:19" s="138" customFormat="1" ht="14.4" x14ac:dyDescent="0.3">
      <c r="A16" s="141"/>
      <c r="B16" s="142"/>
      <c r="C16" s="49" t="s">
        <v>90</v>
      </c>
      <c r="D16" s="546"/>
      <c r="E16" s="377"/>
      <c r="F16" s="377"/>
      <c r="G16" s="516"/>
      <c r="H16" s="378"/>
      <c r="I16" s="139"/>
      <c r="J16" s="139"/>
      <c r="K16" s="139"/>
      <c r="L16" s="139"/>
      <c r="R16" s="146"/>
    </row>
    <row r="17" spans="1:18" s="157" customFormat="1" ht="15" customHeight="1" x14ac:dyDescent="0.3">
      <c r="A17" s="158"/>
      <c r="B17" s="159"/>
      <c r="C17" s="40" t="s">
        <v>79</v>
      </c>
      <c r="D17" s="547"/>
      <c r="E17" s="160" t="s">
        <v>18</v>
      </c>
      <c r="F17" s="160">
        <v>1000</v>
      </c>
      <c r="G17" s="540">
        <f>L17</f>
        <v>0</v>
      </c>
      <c r="H17" s="379">
        <f>G17*F17</f>
        <v>0</v>
      </c>
      <c r="I17" s="155"/>
      <c r="J17" s="155"/>
      <c r="K17" s="156"/>
      <c r="L17" s="155"/>
      <c r="O17" s="157">
        <f>N15*O15</f>
        <v>0</v>
      </c>
    </row>
    <row r="18" spans="1:18" s="138" customFormat="1" ht="8.25" customHeight="1" x14ac:dyDescent="0.3">
      <c r="A18" s="141"/>
      <c r="B18" s="142"/>
      <c r="C18" s="152"/>
      <c r="D18" s="548"/>
      <c r="E18" s="377"/>
      <c r="F18" s="377"/>
      <c r="G18" s="516"/>
      <c r="H18" s="378"/>
      <c r="I18" s="139"/>
      <c r="J18" s="139"/>
      <c r="K18" s="139"/>
      <c r="L18" s="139"/>
      <c r="R18" s="140"/>
    </row>
    <row r="19" spans="1:18" s="138" customFormat="1" ht="15.6" x14ac:dyDescent="0.3">
      <c r="A19" s="141"/>
      <c r="B19" s="142">
        <f>COUNT($B$13:B18)+1</f>
        <v>2</v>
      </c>
      <c r="C19" s="48" t="s">
        <v>91</v>
      </c>
      <c r="D19" s="544"/>
      <c r="E19" s="377"/>
      <c r="F19" s="377"/>
      <c r="G19" s="516"/>
      <c r="H19" s="378"/>
      <c r="I19" s="139"/>
      <c r="J19" s="139"/>
      <c r="K19" s="139"/>
      <c r="L19" s="139"/>
      <c r="O19" s="153"/>
      <c r="R19" s="146"/>
    </row>
    <row r="20" spans="1:18" s="138" customFormat="1" ht="217.35" customHeight="1" x14ac:dyDescent="0.3">
      <c r="A20" s="141"/>
      <c r="B20" s="142"/>
      <c r="C20" s="54" t="s">
        <v>123</v>
      </c>
      <c r="D20" s="545"/>
      <c r="E20" s="377"/>
      <c r="F20" s="377"/>
      <c r="G20" s="516"/>
      <c r="H20" s="378"/>
      <c r="I20" s="139"/>
      <c r="J20" s="139"/>
      <c r="K20" s="139"/>
      <c r="L20" s="139"/>
      <c r="Q20" s="152"/>
      <c r="R20" s="146"/>
    </row>
    <row r="21" spans="1:18" s="157" customFormat="1" ht="15" customHeight="1" x14ac:dyDescent="0.3">
      <c r="A21" s="158"/>
      <c r="B21" s="159"/>
      <c r="C21" s="40" t="s">
        <v>94</v>
      </c>
      <c r="D21" s="547"/>
      <c r="E21" s="160" t="s">
        <v>12</v>
      </c>
      <c r="F21" s="160">
        <v>120</v>
      </c>
      <c r="G21" s="540">
        <f>L21</f>
        <v>0</v>
      </c>
      <c r="H21" s="379">
        <f>G21*F21</f>
        <v>0</v>
      </c>
      <c r="I21" s="155"/>
      <c r="J21" s="155"/>
      <c r="K21" s="156"/>
      <c r="L21" s="155"/>
      <c r="O21" s="157">
        <f>N20*O20</f>
        <v>0</v>
      </c>
    </row>
    <row r="22" spans="1:18" s="138" customFormat="1" ht="8.25" customHeight="1" x14ac:dyDescent="0.3">
      <c r="A22" s="141"/>
      <c r="B22" s="142"/>
      <c r="C22" s="152"/>
      <c r="D22" s="548"/>
      <c r="E22" s="377"/>
      <c r="F22" s="377"/>
      <c r="G22" s="516"/>
      <c r="H22" s="378"/>
      <c r="I22" s="139"/>
      <c r="J22" s="139"/>
      <c r="K22" s="139"/>
      <c r="L22" s="139"/>
      <c r="R22" s="140"/>
    </row>
    <row r="23" spans="1:18" s="138" customFormat="1" ht="15.75" x14ac:dyDescent="0.3">
      <c r="A23" s="141"/>
      <c r="B23" s="142">
        <f>COUNT($B$13:B22)+1</f>
        <v>3</v>
      </c>
      <c r="C23" s="48" t="s">
        <v>92</v>
      </c>
      <c r="D23" s="544"/>
      <c r="E23" s="377"/>
      <c r="F23" s="377"/>
      <c r="G23" s="516"/>
      <c r="H23" s="378"/>
      <c r="I23" s="139"/>
      <c r="J23" s="139"/>
      <c r="K23" s="139"/>
      <c r="L23" s="139"/>
      <c r="O23" s="153"/>
      <c r="R23" s="146"/>
    </row>
    <row r="24" spans="1:18" s="138" customFormat="1" ht="245.4" customHeight="1" x14ac:dyDescent="0.3">
      <c r="A24" s="141"/>
      <c r="B24" s="142"/>
      <c r="C24" s="54" t="s">
        <v>532</v>
      </c>
      <c r="D24" s="545"/>
      <c r="E24" s="377"/>
      <c r="F24" s="377"/>
      <c r="G24" s="516"/>
      <c r="H24" s="378"/>
      <c r="I24" s="139"/>
      <c r="J24" s="139"/>
      <c r="K24" s="139"/>
      <c r="L24" s="139"/>
      <c r="Q24" s="152"/>
      <c r="R24" s="146"/>
    </row>
    <row r="25" spans="1:18" s="157" customFormat="1" ht="15" customHeight="1" x14ac:dyDescent="0.3">
      <c r="A25" s="158"/>
      <c r="B25" s="159"/>
      <c r="C25" s="40" t="s">
        <v>125</v>
      </c>
      <c r="D25" s="547"/>
      <c r="E25" s="160" t="s">
        <v>13</v>
      </c>
      <c r="F25" s="160">
        <v>1</v>
      </c>
      <c r="G25" s="540">
        <f>L25</f>
        <v>0</v>
      </c>
      <c r="H25" s="379">
        <f>G25*F25</f>
        <v>0</v>
      </c>
      <c r="I25" s="155"/>
      <c r="J25" s="155"/>
      <c r="K25" s="156"/>
      <c r="L25" s="155"/>
      <c r="O25" s="157">
        <f>N24*O24</f>
        <v>0</v>
      </c>
    </row>
    <row r="26" spans="1:18" s="138" customFormat="1" ht="8.25" customHeight="1" x14ac:dyDescent="0.3">
      <c r="A26" s="141"/>
      <c r="B26" s="142"/>
      <c r="C26" s="152"/>
      <c r="D26" s="548"/>
      <c r="E26" s="377"/>
      <c r="F26" s="377"/>
      <c r="G26" s="516"/>
      <c r="H26" s="378"/>
      <c r="I26" s="139"/>
      <c r="J26" s="139"/>
      <c r="K26" s="139"/>
      <c r="L26" s="139"/>
      <c r="R26" s="140"/>
    </row>
    <row r="27" spans="1:18" s="138" customFormat="1" ht="15.75" x14ac:dyDescent="0.3">
      <c r="A27" s="141"/>
      <c r="B27" s="142">
        <f>COUNT($B$13:B26)+1</f>
        <v>4</v>
      </c>
      <c r="C27" s="48" t="s">
        <v>93</v>
      </c>
      <c r="D27" s="544"/>
      <c r="E27" s="377"/>
      <c r="F27" s="377"/>
      <c r="G27" s="516"/>
      <c r="H27" s="378"/>
      <c r="I27" s="139"/>
      <c r="J27" s="139"/>
      <c r="K27" s="139"/>
      <c r="L27" s="139"/>
      <c r="O27" s="153"/>
      <c r="R27" s="146"/>
    </row>
    <row r="28" spans="1:18" s="138" customFormat="1" ht="170.25" customHeight="1" x14ac:dyDescent="0.3">
      <c r="A28" s="141"/>
      <c r="B28" s="142"/>
      <c r="C28" s="54" t="s">
        <v>534</v>
      </c>
      <c r="D28" s="545"/>
      <c r="E28" s="377"/>
      <c r="F28" s="377"/>
      <c r="G28" s="516"/>
      <c r="H28" s="378"/>
      <c r="I28" s="139"/>
      <c r="J28" s="139"/>
      <c r="K28" s="139"/>
      <c r="L28" s="139"/>
      <c r="Q28" s="152"/>
      <c r="R28" s="146"/>
    </row>
    <row r="29" spans="1:18" s="157" customFormat="1" ht="37.35" customHeight="1" x14ac:dyDescent="0.3">
      <c r="A29" s="158"/>
      <c r="B29" s="159"/>
      <c r="C29" s="498" t="s">
        <v>568</v>
      </c>
      <c r="D29" s="549"/>
      <c r="E29" s="160" t="s">
        <v>13</v>
      </c>
      <c r="F29" s="160">
        <v>1</v>
      </c>
      <c r="G29" s="540">
        <f>L29</f>
        <v>0</v>
      </c>
      <c r="H29" s="379">
        <f>G29*F29</f>
        <v>0</v>
      </c>
      <c r="I29" s="155"/>
      <c r="J29" s="155"/>
      <c r="K29" s="156"/>
      <c r="L29" s="155"/>
      <c r="O29" s="157">
        <f>N28*O28</f>
        <v>0</v>
      </c>
    </row>
    <row r="30" spans="1:18" s="138" customFormat="1" ht="8.25" customHeight="1" x14ac:dyDescent="0.3">
      <c r="A30" s="141"/>
      <c r="B30" s="142"/>
      <c r="C30" s="152"/>
      <c r="D30" s="548"/>
      <c r="E30" s="377"/>
      <c r="F30" s="377"/>
      <c r="G30" s="516"/>
      <c r="H30" s="378"/>
      <c r="I30" s="139"/>
      <c r="J30" s="139"/>
      <c r="K30" s="139"/>
      <c r="L30" s="139"/>
      <c r="R30" s="140"/>
    </row>
    <row r="31" spans="1:18" s="138" customFormat="1" ht="15.75" x14ac:dyDescent="0.3">
      <c r="A31" s="141"/>
      <c r="B31" s="142">
        <f>COUNT($B$13:B30)+1</f>
        <v>5</v>
      </c>
      <c r="C31" s="48" t="s">
        <v>96</v>
      </c>
      <c r="D31" s="544"/>
      <c r="E31" s="377"/>
      <c r="F31" s="377"/>
      <c r="G31" s="516"/>
      <c r="H31" s="378"/>
      <c r="I31" s="139"/>
      <c r="J31" s="139"/>
      <c r="K31" s="139"/>
      <c r="L31" s="139"/>
      <c r="O31" s="153"/>
      <c r="R31" s="146"/>
    </row>
    <row r="32" spans="1:18" s="138" customFormat="1" ht="124.2" x14ac:dyDescent="0.3">
      <c r="A32" s="141"/>
      <c r="B32" s="142"/>
      <c r="C32" s="54" t="s">
        <v>533</v>
      </c>
      <c r="D32" s="545"/>
      <c r="E32" s="377"/>
      <c r="F32" s="377"/>
      <c r="G32" s="516"/>
      <c r="H32" s="378"/>
      <c r="I32" s="139"/>
      <c r="J32" s="139"/>
      <c r="K32" s="139"/>
      <c r="L32" s="139"/>
      <c r="Q32" s="152"/>
      <c r="R32" s="146"/>
    </row>
    <row r="33" spans="1:18" s="157" customFormat="1" ht="14.4" x14ac:dyDescent="0.3">
      <c r="A33" s="158"/>
      <c r="B33" s="159"/>
      <c r="C33" s="176" t="s">
        <v>569</v>
      </c>
      <c r="D33" s="549"/>
      <c r="E33" s="160" t="s">
        <v>13</v>
      </c>
      <c r="F33" s="160">
        <v>1</v>
      </c>
      <c r="G33" s="540">
        <f>L33</f>
        <v>0</v>
      </c>
      <c r="H33" s="379">
        <f>G33*F33</f>
        <v>0</v>
      </c>
      <c r="I33" s="155"/>
      <c r="J33" s="155"/>
      <c r="K33" s="156"/>
      <c r="L33" s="155"/>
      <c r="O33" s="157">
        <f>N32*O32</f>
        <v>0</v>
      </c>
    </row>
    <row r="34" spans="1:18" s="138" customFormat="1" ht="8.25" customHeight="1" x14ac:dyDescent="0.3">
      <c r="A34" s="141"/>
      <c r="B34" s="142"/>
      <c r="C34" s="152"/>
      <c r="D34" s="548"/>
      <c r="E34" s="377"/>
      <c r="F34" s="377"/>
      <c r="G34" s="516"/>
      <c r="H34" s="378"/>
      <c r="I34" s="139"/>
      <c r="J34" s="139"/>
      <c r="K34" s="139"/>
      <c r="L34" s="139"/>
      <c r="R34" s="140"/>
    </row>
    <row r="35" spans="1:18" s="138" customFormat="1" ht="15.75" x14ac:dyDescent="0.3">
      <c r="A35" s="141"/>
      <c r="B35" s="142">
        <f>COUNT($B$13:B34)+1</f>
        <v>6</v>
      </c>
      <c r="C35" s="48" t="s">
        <v>535</v>
      </c>
      <c r="D35" s="544"/>
      <c r="E35" s="377"/>
      <c r="F35" s="377"/>
      <c r="G35" s="516"/>
      <c r="H35" s="378"/>
      <c r="I35" s="139"/>
      <c r="J35" s="139"/>
      <c r="K35" s="139"/>
      <c r="L35" s="139"/>
      <c r="O35" s="153"/>
      <c r="R35" s="146"/>
    </row>
    <row r="36" spans="1:18" s="138" customFormat="1" ht="69" x14ac:dyDescent="0.3">
      <c r="A36" s="141"/>
      <c r="B36" s="142"/>
      <c r="C36" s="54" t="s">
        <v>536</v>
      </c>
      <c r="D36" s="545"/>
      <c r="E36" s="377"/>
      <c r="F36" s="377"/>
      <c r="G36" s="516"/>
      <c r="H36" s="378"/>
      <c r="I36" s="139"/>
      <c r="J36" s="139"/>
      <c r="K36" s="139"/>
      <c r="L36" s="139"/>
      <c r="Q36" s="152"/>
      <c r="R36" s="146"/>
    </row>
    <row r="37" spans="1:18" s="157" customFormat="1" ht="14.4" x14ac:dyDescent="0.3">
      <c r="A37" s="158"/>
      <c r="B37" s="159"/>
      <c r="C37" s="176" t="s">
        <v>570</v>
      </c>
      <c r="D37" s="549"/>
      <c r="E37" s="160" t="s">
        <v>13</v>
      </c>
      <c r="F37" s="160">
        <v>1</v>
      </c>
      <c r="G37" s="540">
        <f>L37</f>
        <v>0</v>
      </c>
      <c r="H37" s="379">
        <f>G37*F37</f>
        <v>0</v>
      </c>
      <c r="I37" s="155"/>
      <c r="J37" s="155"/>
      <c r="K37" s="156"/>
      <c r="L37" s="155"/>
      <c r="O37" s="157">
        <f>N36*O36</f>
        <v>0</v>
      </c>
    </row>
    <row r="38" spans="1:18" s="138" customFormat="1" ht="8.25" customHeight="1" x14ac:dyDescent="0.3">
      <c r="A38" s="141"/>
      <c r="B38" s="142"/>
      <c r="C38" s="152"/>
      <c r="D38" s="548"/>
      <c r="E38" s="377"/>
      <c r="F38" s="377"/>
      <c r="G38" s="516"/>
      <c r="H38" s="378"/>
      <c r="I38" s="139"/>
      <c r="J38" s="139"/>
      <c r="K38" s="139"/>
      <c r="L38" s="139"/>
      <c r="R38" s="140"/>
    </row>
    <row r="39" spans="1:18" s="138" customFormat="1" ht="15.75" x14ac:dyDescent="0.3">
      <c r="A39" s="141"/>
      <c r="B39" s="142">
        <f>COUNT($B$13:B38)+1</f>
        <v>7</v>
      </c>
      <c r="C39" s="48" t="s">
        <v>95</v>
      </c>
      <c r="D39" s="544"/>
      <c r="E39" s="377"/>
      <c r="F39" s="377"/>
      <c r="G39" s="516"/>
      <c r="H39" s="378"/>
      <c r="I39" s="139"/>
      <c r="J39" s="139"/>
      <c r="K39" s="139"/>
      <c r="L39" s="139"/>
      <c r="O39" s="153"/>
      <c r="R39" s="146"/>
    </row>
    <row r="40" spans="1:18" s="138" customFormat="1" ht="104.7" customHeight="1" x14ac:dyDescent="0.3">
      <c r="A40" s="141"/>
      <c r="B40" s="142"/>
      <c r="C40" s="54" t="s">
        <v>126</v>
      </c>
      <c r="D40" s="545"/>
      <c r="E40" s="377"/>
      <c r="F40" s="377"/>
      <c r="G40" s="516"/>
      <c r="H40" s="378"/>
      <c r="I40" s="139"/>
      <c r="J40" s="139"/>
      <c r="K40" s="139"/>
      <c r="L40" s="139"/>
      <c r="Q40" s="152"/>
      <c r="R40" s="146"/>
    </row>
    <row r="41" spans="1:18" s="157" customFormat="1" ht="14.4" x14ac:dyDescent="0.3">
      <c r="A41" s="158"/>
      <c r="B41" s="159"/>
      <c r="C41" s="176" t="s">
        <v>571</v>
      </c>
      <c r="D41" s="549"/>
      <c r="E41" s="160" t="s">
        <v>13</v>
      </c>
      <c r="F41" s="160">
        <v>1</v>
      </c>
      <c r="G41" s="540">
        <f>L41</f>
        <v>0</v>
      </c>
      <c r="H41" s="379">
        <f>G41*F41</f>
        <v>0</v>
      </c>
      <c r="I41" s="155"/>
      <c r="J41" s="155"/>
      <c r="K41" s="156"/>
      <c r="L41" s="155"/>
      <c r="O41" s="157">
        <f>N40*O40</f>
        <v>0</v>
      </c>
    </row>
    <row r="42" spans="1:18" s="138" customFormat="1" ht="8.25" customHeight="1" x14ac:dyDescent="0.3">
      <c r="A42" s="141"/>
      <c r="B42" s="142"/>
      <c r="C42" s="152"/>
      <c r="D42" s="548"/>
      <c r="E42" s="377"/>
      <c r="F42" s="377"/>
      <c r="G42" s="516"/>
      <c r="H42" s="378"/>
      <c r="I42" s="139"/>
      <c r="J42" s="139"/>
      <c r="K42" s="139"/>
      <c r="L42" s="139"/>
      <c r="R42" s="140"/>
    </row>
    <row r="43" spans="1:18" s="138" customFormat="1" ht="15.75" x14ac:dyDescent="0.3">
      <c r="A43" s="141"/>
      <c r="B43" s="142">
        <f>COUNT($B$13:B42)+1</f>
        <v>8</v>
      </c>
      <c r="C43" s="48" t="s">
        <v>74</v>
      </c>
      <c r="D43" s="544"/>
      <c r="E43" s="377"/>
      <c r="F43" s="377"/>
      <c r="G43" s="516"/>
      <c r="H43" s="378"/>
      <c r="I43" s="139"/>
      <c r="J43" s="139"/>
      <c r="K43" s="139"/>
      <c r="L43" s="139"/>
      <c r="O43" s="153"/>
      <c r="R43" s="146"/>
    </row>
    <row r="44" spans="1:18" s="138" customFormat="1" ht="93.6" customHeight="1" x14ac:dyDescent="0.3">
      <c r="A44" s="141"/>
      <c r="B44" s="142"/>
      <c r="C44" s="50" t="s">
        <v>537</v>
      </c>
      <c r="D44" s="550"/>
      <c r="E44" s="377"/>
      <c r="F44" s="377"/>
      <c r="G44" s="516"/>
      <c r="H44" s="378"/>
      <c r="I44" s="139"/>
      <c r="J44" s="139"/>
      <c r="K44" s="139"/>
      <c r="L44" s="139"/>
      <c r="Q44" s="152"/>
      <c r="R44" s="146"/>
    </row>
    <row r="45" spans="1:18" s="138" customFormat="1" ht="15" x14ac:dyDescent="0.3">
      <c r="A45" s="141"/>
      <c r="B45" s="142"/>
      <c r="C45" s="49" t="s">
        <v>127</v>
      </c>
      <c r="D45" s="546"/>
      <c r="E45" s="377"/>
      <c r="F45" s="377"/>
      <c r="G45" s="516"/>
      <c r="H45" s="378"/>
      <c r="I45" s="139"/>
      <c r="J45" s="139"/>
      <c r="K45" s="139"/>
      <c r="L45" s="139"/>
      <c r="R45" s="146"/>
    </row>
    <row r="46" spans="1:18" s="157" customFormat="1" ht="15" customHeight="1" x14ac:dyDescent="0.3">
      <c r="A46" s="158"/>
      <c r="B46" s="159"/>
      <c r="C46" s="40" t="s">
        <v>128</v>
      </c>
      <c r="D46" s="547"/>
      <c r="E46" s="160" t="s">
        <v>12</v>
      </c>
      <c r="F46" s="160">
        <v>1</v>
      </c>
      <c r="G46" s="540">
        <f t="shared" ref="G46" si="0">L46</f>
        <v>0</v>
      </c>
      <c r="H46" s="379">
        <f t="shared" ref="H46" si="1">G46*F46</f>
        <v>0</v>
      </c>
      <c r="I46" s="155"/>
      <c r="J46" s="155"/>
      <c r="K46" s="156"/>
      <c r="L46" s="155"/>
      <c r="O46" s="157">
        <f>N44*O44</f>
        <v>0</v>
      </c>
    </row>
    <row r="47" spans="1:18" s="73" customFormat="1" ht="8.25" customHeight="1" x14ac:dyDescent="0.3">
      <c r="A47" s="99"/>
      <c r="B47" s="75"/>
      <c r="C47" s="77"/>
      <c r="D47" s="551"/>
      <c r="E47" s="256"/>
      <c r="F47" s="256"/>
      <c r="G47" s="512"/>
      <c r="H47" s="250"/>
      <c r="I47" s="34"/>
      <c r="J47" s="34"/>
      <c r="K47" s="34"/>
      <c r="L47" s="34"/>
      <c r="R47" s="125"/>
    </row>
    <row r="48" spans="1:18" s="73" customFormat="1" ht="14.25" customHeight="1" x14ac:dyDescent="0.3">
      <c r="A48" s="99"/>
      <c r="B48" s="75">
        <f>COUNT($B$13:B47)+1</f>
        <v>9</v>
      </c>
      <c r="C48" s="48" t="s">
        <v>75</v>
      </c>
      <c r="D48" s="544"/>
      <c r="E48" s="256"/>
      <c r="F48" s="256"/>
      <c r="G48" s="512"/>
      <c r="H48" s="250"/>
      <c r="I48" s="34"/>
      <c r="J48" s="34"/>
      <c r="K48" s="34"/>
      <c r="L48" s="34"/>
      <c r="O48" s="129"/>
      <c r="R48" s="78"/>
    </row>
    <row r="49" spans="1:18" s="73" customFormat="1" ht="91.05" customHeight="1" x14ac:dyDescent="0.3">
      <c r="A49" s="99"/>
      <c r="B49" s="75"/>
      <c r="C49" s="50" t="s">
        <v>76</v>
      </c>
      <c r="D49" s="550"/>
      <c r="E49" s="256"/>
      <c r="F49" s="256"/>
      <c r="G49" s="512"/>
      <c r="H49" s="250"/>
      <c r="I49" s="34"/>
      <c r="J49" s="34"/>
      <c r="K49" s="34"/>
      <c r="L49" s="34"/>
      <c r="N49" s="174"/>
      <c r="R49" s="78"/>
    </row>
    <row r="50" spans="1:18" s="73" customFormat="1" ht="15" x14ac:dyDescent="0.3">
      <c r="A50" s="99"/>
      <c r="B50" s="75"/>
      <c r="C50" s="49" t="s">
        <v>77</v>
      </c>
      <c r="D50" s="546"/>
      <c r="E50" s="256"/>
      <c r="F50" s="256"/>
      <c r="G50" s="512"/>
      <c r="H50" s="250"/>
      <c r="I50" s="34"/>
      <c r="J50" s="34"/>
      <c r="K50" s="34"/>
      <c r="L50" s="34"/>
      <c r="R50" s="78"/>
    </row>
    <row r="51" spans="1:18" s="73" customFormat="1" ht="14.4" x14ac:dyDescent="0.3">
      <c r="A51" s="98"/>
      <c r="B51" s="71"/>
      <c r="C51" s="205" t="s">
        <v>78</v>
      </c>
      <c r="D51" s="552"/>
      <c r="E51" s="65" t="s">
        <v>12</v>
      </c>
      <c r="F51" s="65">
        <v>1</v>
      </c>
      <c r="G51" s="513">
        <f>L51</f>
        <v>0</v>
      </c>
      <c r="H51" s="254">
        <f>G51*F51</f>
        <v>0</v>
      </c>
      <c r="I51" s="34"/>
      <c r="J51" s="34"/>
      <c r="K51" s="34"/>
      <c r="L51" s="34"/>
    </row>
    <row r="52" spans="1:18" s="138" customFormat="1" ht="8.25" customHeight="1" x14ac:dyDescent="0.3">
      <c r="A52" s="141"/>
      <c r="B52" s="142"/>
      <c r="C52" s="152"/>
      <c r="D52" s="548"/>
      <c r="E52" s="377"/>
      <c r="F52" s="377"/>
      <c r="G52" s="516"/>
      <c r="H52" s="378"/>
      <c r="I52" s="139"/>
      <c r="J52" s="139"/>
      <c r="K52" s="139"/>
      <c r="L52" s="139"/>
      <c r="R52" s="140"/>
    </row>
    <row r="53" spans="1:18" s="138" customFormat="1" ht="15" x14ac:dyDescent="0.3">
      <c r="A53" s="141"/>
      <c r="B53" s="142">
        <f>COUNT($B$13:B51)+1</f>
        <v>10</v>
      </c>
      <c r="C53" s="48" t="s">
        <v>29</v>
      </c>
      <c r="D53" s="544"/>
      <c r="E53" s="377"/>
      <c r="F53" s="377"/>
      <c r="G53" s="516"/>
      <c r="H53" s="378"/>
      <c r="I53" s="139"/>
      <c r="J53" s="139"/>
      <c r="K53" s="139"/>
      <c r="L53" s="139"/>
      <c r="R53" s="146"/>
    </row>
    <row r="54" spans="1:18" s="138" customFormat="1" ht="28.8" x14ac:dyDescent="0.3">
      <c r="A54" s="141"/>
      <c r="B54" s="142"/>
      <c r="C54" s="28" t="s">
        <v>87</v>
      </c>
      <c r="D54" s="553"/>
      <c r="E54" s="377"/>
      <c r="F54" s="377"/>
      <c r="G54" s="516"/>
      <c r="H54" s="378"/>
      <c r="I54" s="139"/>
      <c r="J54" s="139"/>
      <c r="K54" s="139"/>
      <c r="L54" s="139"/>
      <c r="R54" s="146"/>
    </row>
    <row r="55" spans="1:18" s="138" customFormat="1" ht="15" x14ac:dyDescent="0.3">
      <c r="A55" s="148"/>
      <c r="B55" s="149"/>
      <c r="C55" s="175" t="s">
        <v>88</v>
      </c>
      <c r="D55" s="554"/>
      <c r="E55" s="151" t="s">
        <v>12</v>
      </c>
      <c r="F55" s="151">
        <v>1</v>
      </c>
      <c r="G55" s="517">
        <f>L55</f>
        <v>0</v>
      </c>
      <c r="H55" s="380">
        <f>G55*F55</f>
        <v>0</v>
      </c>
      <c r="I55" s="139"/>
      <c r="J55" s="139"/>
      <c r="K55" s="139"/>
      <c r="L55" s="139"/>
      <c r="R55" s="140"/>
    </row>
    <row r="56" spans="1:18" ht="8.25" customHeight="1" x14ac:dyDescent="0.3">
      <c r="A56" s="97"/>
      <c r="B56" s="36"/>
      <c r="C56" s="42"/>
      <c r="D56" s="555"/>
      <c r="E56" s="193"/>
      <c r="F56" s="193"/>
      <c r="G56" s="518"/>
      <c r="H56" s="201"/>
      <c r="I56" s="4"/>
      <c r="J56" s="4"/>
      <c r="K56" s="4"/>
      <c r="L56" s="4"/>
      <c r="R56"/>
    </row>
    <row r="57" spans="1:18" x14ac:dyDescent="0.3">
      <c r="A57" s="97"/>
      <c r="B57" s="36">
        <f>COUNT($B$13:B56)+1</f>
        <v>11</v>
      </c>
      <c r="C57" s="51" t="s">
        <v>280</v>
      </c>
      <c r="D57" s="556"/>
      <c r="E57" s="193"/>
      <c r="F57" s="193"/>
      <c r="G57" s="518"/>
      <c r="H57" s="201"/>
      <c r="I57" s="4"/>
      <c r="J57" s="4"/>
      <c r="K57" s="4"/>
      <c r="L57" s="4"/>
      <c r="O57" s="41"/>
    </row>
    <row r="58" spans="1:18" ht="55.2" x14ac:dyDescent="0.3">
      <c r="A58" s="97"/>
      <c r="B58" s="36"/>
      <c r="C58" s="44" t="s">
        <v>281</v>
      </c>
      <c r="D58" s="557"/>
      <c r="E58" s="193"/>
      <c r="F58" s="193"/>
      <c r="G58" s="518"/>
      <c r="H58" s="201"/>
      <c r="I58" s="4"/>
      <c r="J58" s="4"/>
      <c r="K58" s="4"/>
      <c r="L58" s="4"/>
      <c r="M58" s="41"/>
      <c r="N58" s="41"/>
      <c r="O58" s="35"/>
    </row>
    <row r="59" spans="1:18" ht="16.350000000000001" customHeight="1" x14ac:dyDescent="0.3">
      <c r="A59" s="93"/>
      <c r="B59" s="37"/>
      <c r="C59" s="128" t="s">
        <v>129</v>
      </c>
      <c r="D59" s="558"/>
      <c r="E59" s="60" t="s">
        <v>18</v>
      </c>
      <c r="F59" s="60">
        <v>10</v>
      </c>
      <c r="G59" s="535">
        <f>L59</f>
        <v>0</v>
      </c>
      <c r="H59" s="285">
        <f>G59*F59</f>
        <v>0</v>
      </c>
      <c r="I59" s="4"/>
      <c r="J59" s="4"/>
      <c r="K59" s="4"/>
      <c r="L59" s="4"/>
      <c r="M59" s="41"/>
      <c r="N59" s="41"/>
      <c r="O59" s="35"/>
    </row>
    <row r="60" spans="1:18" ht="8.25" customHeight="1" x14ac:dyDescent="0.3">
      <c r="A60" s="97"/>
      <c r="B60" s="36"/>
      <c r="C60" s="42"/>
      <c r="D60" s="555"/>
      <c r="E60" s="193"/>
      <c r="F60" s="193"/>
      <c r="G60" s="518"/>
      <c r="H60" s="201"/>
      <c r="I60" s="4"/>
      <c r="J60" s="4"/>
      <c r="K60" s="4"/>
      <c r="L60" s="4"/>
      <c r="R60"/>
    </row>
    <row r="61" spans="1:18" ht="41.4" x14ac:dyDescent="0.3">
      <c r="A61" s="97"/>
      <c r="B61" s="36">
        <f>COUNT($B$13:B60)+1</f>
        <v>12</v>
      </c>
      <c r="C61" s="51" t="s">
        <v>97</v>
      </c>
      <c r="D61" s="556"/>
      <c r="E61" s="193"/>
      <c r="F61" s="193"/>
      <c r="G61" s="518"/>
      <c r="H61" s="201"/>
      <c r="I61" s="4"/>
      <c r="J61" s="4"/>
      <c r="K61" s="4"/>
      <c r="L61" s="4"/>
    </row>
    <row r="62" spans="1:18" ht="149.85" customHeight="1" x14ac:dyDescent="0.3">
      <c r="A62" s="97"/>
      <c r="B62" s="36"/>
      <c r="C62" s="54" t="s">
        <v>298</v>
      </c>
      <c r="D62" s="545"/>
      <c r="E62" s="193"/>
      <c r="F62" s="193"/>
      <c r="G62" s="518"/>
      <c r="H62" s="201"/>
      <c r="I62" s="4"/>
      <c r="J62" s="4"/>
      <c r="K62" s="4"/>
      <c r="L62" s="4"/>
      <c r="N62" s="41"/>
    </row>
    <row r="63" spans="1:18" x14ac:dyDescent="0.3">
      <c r="A63" s="93"/>
      <c r="B63" s="37"/>
      <c r="C63" s="128" t="s">
        <v>299</v>
      </c>
      <c r="D63" s="558"/>
      <c r="E63" s="60" t="s">
        <v>18</v>
      </c>
      <c r="F63" s="60">
        <v>10</v>
      </c>
      <c r="G63" s="535">
        <f>L63</f>
        <v>0</v>
      </c>
      <c r="H63" s="285">
        <f>G63*F63</f>
        <v>0</v>
      </c>
      <c r="I63" s="4"/>
      <c r="J63" s="4"/>
      <c r="K63" s="4"/>
      <c r="L63" s="4"/>
      <c r="M63" s="41"/>
      <c r="N63" s="41"/>
      <c r="O63" s="35"/>
    </row>
    <row r="64" spans="1:18" ht="8.25" customHeight="1" x14ac:dyDescent="0.3">
      <c r="A64" s="97"/>
      <c r="B64" s="36"/>
      <c r="C64" s="42"/>
      <c r="D64" s="555"/>
      <c r="E64" s="193"/>
      <c r="F64" s="193"/>
      <c r="G64" s="512"/>
      <c r="H64" s="250"/>
      <c r="I64" s="4"/>
      <c r="J64" s="4"/>
      <c r="K64" s="4"/>
      <c r="L64" s="4"/>
      <c r="R64" s="237"/>
    </row>
    <row r="65" spans="1:18" s="73" customFormat="1" x14ac:dyDescent="0.3">
      <c r="A65" s="99"/>
      <c r="B65" s="36">
        <f>COUNT($B$13:B64)+1</f>
        <v>13</v>
      </c>
      <c r="C65" s="51" t="s">
        <v>286</v>
      </c>
      <c r="D65" s="556"/>
      <c r="E65" s="256"/>
      <c r="F65" s="256"/>
      <c r="G65" s="512"/>
      <c r="H65" s="250"/>
      <c r="I65" s="34"/>
      <c r="J65" s="34"/>
      <c r="K65" s="34"/>
      <c r="L65" s="34"/>
    </row>
    <row r="66" spans="1:18" ht="96.6" x14ac:dyDescent="0.3">
      <c r="A66" s="97"/>
      <c r="B66" s="36"/>
      <c r="C66" s="44" t="s">
        <v>285</v>
      </c>
      <c r="D66" s="557"/>
      <c r="E66" s="193"/>
      <c r="F66" s="193"/>
      <c r="G66" s="512"/>
      <c r="H66" s="250"/>
      <c r="I66" s="4"/>
      <c r="J66" s="4"/>
      <c r="K66" s="4"/>
      <c r="L66" s="4"/>
      <c r="M66" s="41"/>
      <c r="N66" s="41"/>
      <c r="O66" s="35"/>
    </row>
    <row r="67" spans="1:18" s="73" customFormat="1" ht="14.4" x14ac:dyDescent="0.3">
      <c r="A67" s="98"/>
      <c r="B67" s="71"/>
      <c r="C67" s="45" t="s">
        <v>287</v>
      </c>
      <c r="D67" s="558"/>
      <c r="E67" s="65" t="s">
        <v>66</v>
      </c>
      <c r="F67" s="65">
        <v>1</v>
      </c>
      <c r="G67" s="513">
        <f>L67</f>
        <v>0</v>
      </c>
      <c r="H67" s="254">
        <f>G67*F67</f>
        <v>0</v>
      </c>
      <c r="I67" s="34"/>
      <c r="J67" s="34"/>
      <c r="K67" s="173"/>
      <c r="L67" s="34"/>
    </row>
    <row r="68" spans="1:18" ht="8.25" customHeight="1" x14ac:dyDescent="0.3">
      <c r="A68" s="97"/>
      <c r="B68" s="36"/>
      <c r="C68" s="42"/>
      <c r="D68" s="555"/>
      <c r="E68" s="193"/>
      <c r="F68" s="193"/>
      <c r="G68" s="518"/>
      <c r="H68" s="201"/>
      <c r="I68" s="4"/>
      <c r="J68" s="4"/>
      <c r="K68" s="4"/>
      <c r="L68" s="4"/>
      <c r="R68"/>
    </row>
    <row r="69" spans="1:18" s="73" customFormat="1" x14ac:dyDescent="0.3">
      <c r="A69" s="99"/>
      <c r="B69" s="75">
        <f>COUNT($B$13:B67)+1</f>
        <v>14</v>
      </c>
      <c r="C69" s="48" t="s">
        <v>84</v>
      </c>
      <c r="D69" s="544"/>
      <c r="E69" s="256"/>
      <c r="F69" s="256"/>
      <c r="G69" s="512"/>
      <c r="H69" s="250"/>
      <c r="I69" s="34"/>
      <c r="J69" s="34"/>
      <c r="K69" s="173"/>
      <c r="L69" s="34"/>
    </row>
    <row r="70" spans="1:18" s="73" customFormat="1" ht="41.4" x14ac:dyDescent="0.3">
      <c r="A70" s="98"/>
      <c r="B70" s="71"/>
      <c r="C70" s="45" t="s">
        <v>85</v>
      </c>
      <c r="D70" s="558"/>
      <c r="E70" s="65" t="s">
        <v>86</v>
      </c>
      <c r="F70" s="65">
        <v>0.5</v>
      </c>
      <c r="G70" s="513">
        <f>L70</f>
        <v>0</v>
      </c>
      <c r="H70" s="254">
        <f>G70*F70</f>
        <v>0</v>
      </c>
      <c r="I70" s="34"/>
      <c r="J70" s="34"/>
      <c r="K70" s="173"/>
      <c r="L70" s="34"/>
    </row>
    <row r="71" spans="1:18" ht="8.25" customHeight="1" x14ac:dyDescent="0.3">
      <c r="A71" s="97"/>
      <c r="B71" s="36"/>
      <c r="C71" s="42"/>
      <c r="D71" s="555"/>
      <c r="E71" s="193"/>
      <c r="F71" s="193"/>
      <c r="G71" s="518"/>
      <c r="H71" s="201"/>
      <c r="I71" s="4"/>
      <c r="J71" s="4"/>
      <c r="K71" s="4"/>
      <c r="L71" s="4"/>
      <c r="R71"/>
    </row>
    <row r="72" spans="1:18" s="73" customFormat="1" ht="27.6" x14ac:dyDescent="0.3">
      <c r="A72" s="99"/>
      <c r="B72" s="75">
        <f>COUNT($B$13:B70)+1</f>
        <v>15</v>
      </c>
      <c r="C72" s="48" t="s">
        <v>115</v>
      </c>
      <c r="D72" s="544"/>
      <c r="E72" s="256"/>
      <c r="F72" s="256"/>
      <c r="G72" s="512"/>
      <c r="H72" s="250"/>
      <c r="I72" s="34"/>
      <c r="J72" s="34"/>
      <c r="K72" s="173"/>
      <c r="L72" s="34"/>
    </row>
    <row r="73" spans="1:18" s="73" customFormat="1" ht="41.4" x14ac:dyDescent="0.3">
      <c r="A73" s="98"/>
      <c r="B73" s="71"/>
      <c r="C73" s="45" t="s">
        <v>39</v>
      </c>
      <c r="D73" s="558"/>
      <c r="E73" s="65" t="s">
        <v>86</v>
      </c>
      <c r="F73" s="65">
        <v>0.5</v>
      </c>
      <c r="G73" s="513">
        <f>L73</f>
        <v>0</v>
      </c>
      <c r="H73" s="254">
        <f>G73*F73</f>
        <v>0</v>
      </c>
      <c r="I73" s="34"/>
      <c r="J73" s="34"/>
      <c r="K73" s="173"/>
      <c r="L73" s="34"/>
    </row>
    <row r="74" spans="1:18" s="138" customFormat="1" ht="8.25" customHeight="1" x14ac:dyDescent="0.3">
      <c r="A74" s="141"/>
      <c r="B74" s="142"/>
      <c r="C74" s="161"/>
      <c r="D74" s="559"/>
      <c r="E74" s="377"/>
      <c r="F74" s="377"/>
      <c r="G74" s="516"/>
      <c r="H74" s="378"/>
      <c r="I74" s="139"/>
      <c r="J74" s="139"/>
      <c r="K74" s="139"/>
      <c r="L74" s="139"/>
      <c r="R74" s="140"/>
    </row>
    <row r="75" spans="1:18" s="138" customFormat="1" ht="27.6" x14ac:dyDescent="0.3">
      <c r="A75" s="141"/>
      <c r="B75" s="75">
        <f>COUNT($B$13:B73)+1</f>
        <v>16</v>
      </c>
      <c r="C75" s="48" t="s">
        <v>30</v>
      </c>
      <c r="D75" s="544"/>
      <c r="E75" s="377"/>
      <c r="F75" s="377"/>
      <c r="G75" s="516"/>
      <c r="H75" s="378"/>
      <c r="I75" s="139"/>
      <c r="J75" s="139"/>
      <c r="K75" s="139"/>
      <c r="L75" s="139"/>
    </row>
    <row r="76" spans="1:18" s="138" customFormat="1" ht="14.4" x14ac:dyDescent="0.3">
      <c r="A76" s="148"/>
      <c r="B76" s="149"/>
      <c r="C76" s="45"/>
      <c r="D76" s="558"/>
      <c r="E76" s="151" t="s">
        <v>13</v>
      </c>
      <c r="F76" s="151">
        <v>1</v>
      </c>
      <c r="G76" s="517">
        <f>L76</f>
        <v>0</v>
      </c>
      <c r="H76" s="379">
        <f>G76*F76</f>
        <v>0</v>
      </c>
      <c r="I76" s="139"/>
      <c r="J76" s="139"/>
      <c r="K76" s="139"/>
      <c r="L76" s="139"/>
    </row>
    <row r="77" spans="1:18" s="138" customFormat="1" ht="8.25" customHeight="1" x14ac:dyDescent="0.3">
      <c r="A77" s="141"/>
      <c r="B77" s="142"/>
      <c r="C77" s="161"/>
      <c r="D77" s="559"/>
      <c r="E77" s="377"/>
      <c r="F77" s="377"/>
      <c r="G77" s="516"/>
      <c r="H77" s="378"/>
      <c r="I77" s="139"/>
      <c r="J77" s="139"/>
      <c r="K77" s="139"/>
      <c r="L77" s="139"/>
      <c r="R77" s="140"/>
    </row>
    <row r="78" spans="1:18" s="138" customFormat="1" ht="14.4" x14ac:dyDescent="0.3">
      <c r="A78" s="141"/>
      <c r="B78" s="154">
        <f>COUNT($B$13:B76)+1</f>
        <v>17</v>
      </c>
      <c r="C78" s="162" t="s">
        <v>14</v>
      </c>
      <c r="D78" s="560"/>
      <c r="E78" s="377"/>
      <c r="F78" s="377"/>
      <c r="G78" s="516"/>
      <c r="H78" s="378"/>
      <c r="I78" s="139"/>
      <c r="J78" s="139"/>
      <c r="K78" s="139"/>
      <c r="L78" s="139"/>
    </row>
    <row r="79" spans="1:18" s="138" customFormat="1" ht="55.2" x14ac:dyDescent="0.3">
      <c r="A79" s="148"/>
      <c r="B79" s="149"/>
      <c r="C79" s="163" t="s">
        <v>42</v>
      </c>
      <c r="D79" s="561"/>
      <c r="E79" s="151" t="s">
        <v>15</v>
      </c>
      <c r="F79" s="164">
        <v>0.03</v>
      </c>
      <c r="G79" s="517"/>
      <c r="H79" s="380">
        <f>SUM(H11:H77)*3%</f>
        <v>0</v>
      </c>
      <c r="I79" s="139"/>
      <c r="J79" s="139"/>
      <c r="K79" s="139"/>
      <c r="L79" s="139"/>
    </row>
    <row r="80" spans="1:18" s="138" customFormat="1" ht="8.25" customHeight="1" x14ac:dyDescent="0.3">
      <c r="A80" s="141"/>
      <c r="B80" s="142"/>
      <c r="C80" s="161"/>
      <c r="D80" s="559"/>
      <c r="E80" s="377"/>
      <c r="F80" s="377"/>
      <c r="G80" s="516"/>
      <c r="H80" s="378"/>
      <c r="I80" s="139"/>
      <c r="J80" s="139"/>
      <c r="K80" s="139"/>
      <c r="L80" s="139"/>
      <c r="R80" s="140"/>
    </row>
    <row r="81" spans="1:12" s="138" customFormat="1" ht="14.4" x14ac:dyDescent="0.3">
      <c r="A81" s="141"/>
      <c r="B81" s="154">
        <f>COUNT($B$13:B79)+1</f>
        <v>18</v>
      </c>
      <c r="C81" s="162" t="s">
        <v>26</v>
      </c>
      <c r="D81" s="560"/>
      <c r="E81" s="377"/>
      <c r="F81" s="377"/>
      <c r="G81" s="516"/>
      <c r="H81" s="378"/>
      <c r="I81" s="139"/>
      <c r="J81" s="139"/>
      <c r="K81" s="139"/>
      <c r="L81" s="139"/>
    </row>
    <row r="82" spans="1:12" s="138" customFormat="1" ht="55.8" thickBot="1" x14ac:dyDescent="0.35">
      <c r="A82" s="165"/>
      <c r="B82" s="166"/>
      <c r="C82" s="167" t="s">
        <v>31</v>
      </c>
      <c r="D82" s="562"/>
      <c r="E82" s="168" t="s">
        <v>15</v>
      </c>
      <c r="F82" s="169">
        <v>0.03</v>
      </c>
      <c r="G82" s="541"/>
      <c r="H82" s="381">
        <f>SUM(H11:H79)*3%</f>
        <v>0</v>
      </c>
      <c r="I82" s="139"/>
      <c r="J82" s="139"/>
      <c r="K82" s="139"/>
      <c r="L82" s="139"/>
    </row>
    <row r="83" spans="1:12" ht="15.75" thickTop="1" x14ac:dyDescent="0.3">
      <c r="A83" s="112"/>
      <c r="B83" s="113"/>
      <c r="C83" s="114"/>
      <c r="D83" s="563"/>
      <c r="E83" s="371"/>
      <c r="F83" s="371"/>
      <c r="G83" s="537" t="s">
        <v>580</v>
      </c>
      <c r="H83" s="372">
        <f>SUM(H13:H82)</f>
        <v>0</v>
      </c>
      <c r="I83" s="4"/>
      <c r="J83" s="4"/>
      <c r="K83" s="4"/>
    </row>
    <row r="84" spans="1:12" ht="14.4" x14ac:dyDescent="0.3">
      <c r="A84" s="91"/>
      <c r="B84" s="82"/>
      <c r="C84" s="12"/>
      <c r="D84" s="564"/>
      <c r="E84" s="382"/>
      <c r="F84" s="382"/>
      <c r="G84" s="538"/>
      <c r="H84" s="202"/>
      <c r="I84" s="4"/>
      <c r="J84" s="4"/>
      <c r="K84" s="4"/>
    </row>
  </sheetData>
  <sheetProtection algorithmName="SHA-512" hashValue="Le4/FS0DdOH8QSi0uepMQFclMf3CzCBZ2cgzCAJGsl8cxSEoe68QTroMhlT5wJsTNZo9Nl7cT/jqUf9nEgrJQA==" saltValue="Cc6GMk4i2CYEj8iNGsn3oQ==" spinCount="100000" sheet="1" objects="1" scenarios="1"/>
  <mergeCells count="1">
    <mergeCell ref="A7:H7"/>
  </mergeCells>
  <pageMargins left="0.9055118110236221" right="0.31496062992125984" top="0.74803149606299213" bottom="0.74803149606299213" header="0.31496062992125984" footer="0.31496062992125984"/>
  <pageSetup paperSize="9" orientation="portrait" r:id="rId1"/>
  <headerFooter>
    <oddHeader>&amp;L&amp;"Arial Narrow,Navadno"&amp;8HIA, projektiranje strojnih inštalacij, s.p.</oddHeader>
    <oddFooter>&amp;L&amp;"Arial Narrow,Navadno"&amp;8Načrt strojnih inštalacij/PZI/št.nač. SA-23/19
Objekt: Lekarna Kranj št. pr. P-085/19&amp;R&amp;"Arial Narrow,Navadno"&amp;P/&amp;N</oddFooter>
  </headerFooter>
  <rowBreaks count="3" manualBreakCount="3">
    <brk id="21" max="16383" man="1"/>
    <brk id="34" max="16383" man="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view="pageBreakPreview" topLeftCell="A40" zoomScaleNormal="100" zoomScaleSheetLayoutView="100" workbookViewId="0">
      <selection activeCell="D16" sqref="D16"/>
    </sheetView>
  </sheetViews>
  <sheetFormatPr defaultColWidth="9.109375" defaultRowHeight="13.8" x14ac:dyDescent="0.3"/>
  <cols>
    <col min="1" max="2" width="3.33203125" style="81" customWidth="1"/>
    <col min="3" max="3" width="38.77734375" style="2" customWidth="1"/>
    <col min="4" max="4" width="9.77734375" style="2" customWidth="1"/>
    <col min="5" max="5" width="4.77734375" style="3" customWidth="1"/>
    <col min="6" max="6" width="5.33203125" style="3" customWidth="1"/>
    <col min="7" max="8" width="10.77734375" style="73" customWidth="1"/>
    <col min="9" max="9" width="12.33203125" style="2" customWidth="1"/>
    <col min="10" max="13" width="9.109375" style="2"/>
    <col min="14" max="14" width="32.109375" style="2" customWidth="1"/>
    <col min="15" max="257" width="9.109375" style="2"/>
    <col min="258" max="258" width="3.6640625" style="2" customWidth="1"/>
    <col min="259" max="259" width="3.5546875" style="2" customWidth="1"/>
    <col min="260" max="260" width="40.109375" style="2" customWidth="1"/>
    <col min="261" max="261" width="6.33203125" style="2" customWidth="1"/>
    <col min="262" max="262" width="6.88671875" style="2" customWidth="1"/>
    <col min="263" max="263" width="10.44140625" style="2" customWidth="1"/>
    <col min="264" max="264" width="12.109375" style="2" customWidth="1"/>
    <col min="265" max="265" width="36.33203125" style="2" customWidth="1"/>
    <col min="266" max="513" width="9.109375" style="2"/>
    <col min="514" max="514" width="3.6640625" style="2" customWidth="1"/>
    <col min="515" max="515" width="3.5546875" style="2" customWidth="1"/>
    <col min="516" max="516" width="40.109375" style="2" customWidth="1"/>
    <col min="517" max="517" width="6.33203125" style="2" customWidth="1"/>
    <col min="518" max="518" width="6.88671875" style="2" customWidth="1"/>
    <col min="519" max="519" width="10.44140625" style="2" customWidth="1"/>
    <col min="520" max="520" width="12.109375" style="2" customWidth="1"/>
    <col min="521" max="521" width="36.33203125" style="2" customWidth="1"/>
    <col min="522" max="769" width="9.109375" style="2"/>
    <col min="770" max="770" width="3.6640625" style="2" customWidth="1"/>
    <col min="771" max="771" width="3.5546875" style="2" customWidth="1"/>
    <col min="772" max="772" width="40.109375" style="2" customWidth="1"/>
    <col min="773" max="773" width="6.33203125" style="2" customWidth="1"/>
    <col min="774" max="774" width="6.88671875" style="2" customWidth="1"/>
    <col min="775" max="775" width="10.44140625" style="2" customWidth="1"/>
    <col min="776" max="776" width="12.109375" style="2" customWidth="1"/>
    <col min="777" max="777" width="36.33203125" style="2" customWidth="1"/>
    <col min="778" max="1025" width="9.109375" style="2"/>
    <col min="1026" max="1026" width="3.6640625" style="2" customWidth="1"/>
    <col min="1027" max="1027" width="3.5546875" style="2" customWidth="1"/>
    <col min="1028" max="1028" width="40.109375" style="2" customWidth="1"/>
    <col min="1029" max="1029" width="6.33203125" style="2" customWidth="1"/>
    <col min="1030" max="1030" width="6.88671875" style="2" customWidth="1"/>
    <col min="1031" max="1031" width="10.44140625" style="2" customWidth="1"/>
    <col min="1032" max="1032" width="12.109375" style="2" customWidth="1"/>
    <col min="1033" max="1033" width="36.33203125" style="2" customWidth="1"/>
    <col min="1034" max="1281" width="9.109375" style="2"/>
    <col min="1282" max="1282" width="3.6640625" style="2" customWidth="1"/>
    <col min="1283" max="1283" width="3.5546875" style="2" customWidth="1"/>
    <col min="1284" max="1284" width="40.109375" style="2" customWidth="1"/>
    <col min="1285" max="1285" width="6.33203125" style="2" customWidth="1"/>
    <col min="1286" max="1286" width="6.88671875" style="2" customWidth="1"/>
    <col min="1287" max="1287" width="10.44140625" style="2" customWidth="1"/>
    <col min="1288" max="1288" width="12.109375" style="2" customWidth="1"/>
    <col min="1289" max="1289" width="36.33203125" style="2" customWidth="1"/>
    <col min="1290" max="1537" width="9.109375" style="2"/>
    <col min="1538" max="1538" width="3.6640625" style="2" customWidth="1"/>
    <col min="1539" max="1539" width="3.5546875" style="2" customWidth="1"/>
    <col min="1540" max="1540" width="40.109375" style="2" customWidth="1"/>
    <col min="1541" max="1541" width="6.33203125" style="2" customWidth="1"/>
    <col min="1542" max="1542" width="6.88671875" style="2" customWidth="1"/>
    <col min="1543" max="1543" width="10.44140625" style="2" customWidth="1"/>
    <col min="1544" max="1544" width="12.109375" style="2" customWidth="1"/>
    <col min="1545" max="1545" width="36.33203125" style="2" customWidth="1"/>
    <col min="1546" max="1793" width="9.109375" style="2"/>
    <col min="1794" max="1794" width="3.6640625" style="2" customWidth="1"/>
    <col min="1795" max="1795" width="3.5546875" style="2" customWidth="1"/>
    <col min="1796" max="1796" width="40.109375" style="2" customWidth="1"/>
    <col min="1797" max="1797" width="6.33203125" style="2" customWidth="1"/>
    <col min="1798" max="1798" width="6.88671875" style="2" customWidth="1"/>
    <col min="1799" max="1799" width="10.44140625" style="2" customWidth="1"/>
    <col min="1800" max="1800" width="12.109375" style="2" customWidth="1"/>
    <col min="1801" max="1801" width="36.33203125" style="2" customWidth="1"/>
    <col min="1802" max="2049" width="9.109375" style="2"/>
    <col min="2050" max="2050" width="3.6640625" style="2" customWidth="1"/>
    <col min="2051" max="2051" width="3.5546875" style="2" customWidth="1"/>
    <col min="2052" max="2052" width="40.109375" style="2" customWidth="1"/>
    <col min="2053" max="2053" width="6.33203125" style="2" customWidth="1"/>
    <col min="2054" max="2054" width="6.88671875" style="2" customWidth="1"/>
    <col min="2055" max="2055" width="10.44140625" style="2" customWidth="1"/>
    <col min="2056" max="2056" width="12.109375" style="2" customWidth="1"/>
    <col min="2057" max="2057" width="36.33203125" style="2" customWidth="1"/>
    <col min="2058" max="2305" width="9.109375" style="2"/>
    <col min="2306" max="2306" width="3.6640625" style="2" customWidth="1"/>
    <col min="2307" max="2307" width="3.5546875" style="2" customWidth="1"/>
    <col min="2308" max="2308" width="40.109375" style="2" customWidth="1"/>
    <col min="2309" max="2309" width="6.33203125" style="2" customWidth="1"/>
    <col min="2310" max="2310" width="6.88671875" style="2" customWidth="1"/>
    <col min="2311" max="2311" width="10.44140625" style="2" customWidth="1"/>
    <col min="2312" max="2312" width="12.109375" style="2" customWidth="1"/>
    <col min="2313" max="2313" width="36.33203125" style="2" customWidth="1"/>
    <col min="2314" max="2561" width="9.109375" style="2"/>
    <col min="2562" max="2562" width="3.6640625" style="2" customWidth="1"/>
    <col min="2563" max="2563" width="3.5546875" style="2" customWidth="1"/>
    <col min="2564" max="2564" width="40.109375" style="2" customWidth="1"/>
    <col min="2565" max="2565" width="6.33203125" style="2" customWidth="1"/>
    <col min="2566" max="2566" width="6.88671875" style="2" customWidth="1"/>
    <col min="2567" max="2567" width="10.44140625" style="2" customWidth="1"/>
    <col min="2568" max="2568" width="12.109375" style="2" customWidth="1"/>
    <col min="2569" max="2569" width="36.33203125" style="2" customWidth="1"/>
    <col min="2570" max="2817" width="9.109375" style="2"/>
    <col min="2818" max="2818" width="3.6640625" style="2" customWidth="1"/>
    <col min="2819" max="2819" width="3.5546875" style="2" customWidth="1"/>
    <col min="2820" max="2820" width="40.109375" style="2" customWidth="1"/>
    <col min="2821" max="2821" width="6.33203125" style="2" customWidth="1"/>
    <col min="2822" max="2822" width="6.88671875" style="2" customWidth="1"/>
    <col min="2823" max="2823" width="10.44140625" style="2" customWidth="1"/>
    <col min="2824" max="2824" width="12.109375" style="2" customWidth="1"/>
    <col min="2825" max="2825" width="36.33203125" style="2" customWidth="1"/>
    <col min="2826" max="3073" width="9.109375" style="2"/>
    <col min="3074" max="3074" width="3.6640625" style="2" customWidth="1"/>
    <col min="3075" max="3075" width="3.5546875" style="2" customWidth="1"/>
    <col min="3076" max="3076" width="40.109375" style="2" customWidth="1"/>
    <col min="3077" max="3077" width="6.33203125" style="2" customWidth="1"/>
    <col min="3078" max="3078" width="6.88671875" style="2" customWidth="1"/>
    <col min="3079" max="3079" width="10.44140625" style="2" customWidth="1"/>
    <col min="3080" max="3080" width="12.109375" style="2" customWidth="1"/>
    <col min="3081" max="3081" width="36.33203125" style="2" customWidth="1"/>
    <col min="3082" max="3329" width="9.109375" style="2"/>
    <col min="3330" max="3330" width="3.6640625" style="2" customWidth="1"/>
    <col min="3331" max="3331" width="3.5546875" style="2" customWidth="1"/>
    <col min="3332" max="3332" width="40.109375" style="2" customWidth="1"/>
    <col min="3333" max="3333" width="6.33203125" style="2" customWidth="1"/>
    <col min="3334" max="3334" width="6.88671875" style="2" customWidth="1"/>
    <col min="3335" max="3335" width="10.44140625" style="2" customWidth="1"/>
    <col min="3336" max="3336" width="12.109375" style="2" customWidth="1"/>
    <col min="3337" max="3337" width="36.33203125" style="2" customWidth="1"/>
    <col min="3338" max="3585" width="9.109375" style="2"/>
    <col min="3586" max="3586" width="3.6640625" style="2" customWidth="1"/>
    <col min="3587" max="3587" width="3.5546875" style="2" customWidth="1"/>
    <col min="3588" max="3588" width="40.109375" style="2" customWidth="1"/>
    <col min="3589" max="3589" width="6.33203125" style="2" customWidth="1"/>
    <col min="3590" max="3590" width="6.88671875" style="2" customWidth="1"/>
    <col min="3591" max="3591" width="10.44140625" style="2" customWidth="1"/>
    <col min="3592" max="3592" width="12.109375" style="2" customWidth="1"/>
    <col min="3593" max="3593" width="36.33203125" style="2" customWidth="1"/>
    <col min="3594" max="3841" width="9.109375" style="2"/>
    <col min="3842" max="3842" width="3.6640625" style="2" customWidth="1"/>
    <col min="3843" max="3843" width="3.5546875" style="2" customWidth="1"/>
    <col min="3844" max="3844" width="40.109375" style="2" customWidth="1"/>
    <col min="3845" max="3845" width="6.33203125" style="2" customWidth="1"/>
    <col min="3846" max="3846" width="6.88671875" style="2" customWidth="1"/>
    <col min="3847" max="3847" width="10.44140625" style="2" customWidth="1"/>
    <col min="3848" max="3848" width="12.109375" style="2" customWidth="1"/>
    <col min="3849" max="3849" width="36.33203125" style="2" customWidth="1"/>
    <col min="3850" max="4097" width="9.109375" style="2"/>
    <col min="4098" max="4098" width="3.6640625" style="2" customWidth="1"/>
    <col min="4099" max="4099" width="3.5546875" style="2" customWidth="1"/>
    <col min="4100" max="4100" width="40.109375" style="2" customWidth="1"/>
    <col min="4101" max="4101" width="6.33203125" style="2" customWidth="1"/>
    <col min="4102" max="4102" width="6.88671875" style="2" customWidth="1"/>
    <col min="4103" max="4103" width="10.44140625" style="2" customWidth="1"/>
    <col min="4104" max="4104" width="12.109375" style="2" customWidth="1"/>
    <col min="4105" max="4105" width="36.33203125" style="2" customWidth="1"/>
    <col min="4106" max="4353" width="9.109375" style="2"/>
    <col min="4354" max="4354" width="3.6640625" style="2" customWidth="1"/>
    <col min="4355" max="4355" width="3.5546875" style="2" customWidth="1"/>
    <col min="4356" max="4356" width="40.109375" style="2" customWidth="1"/>
    <col min="4357" max="4357" width="6.33203125" style="2" customWidth="1"/>
    <col min="4358" max="4358" width="6.88671875" style="2" customWidth="1"/>
    <col min="4359" max="4359" width="10.44140625" style="2" customWidth="1"/>
    <col min="4360" max="4360" width="12.109375" style="2" customWidth="1"/>
    <col min="4361" max="4361" width="36.33203125" style="2" customWidth="1"/>
    <col min="4362" max="4609" width="9.109375" style="2"/>
    <col min="4610" max="4610" width="3.6640625" style="2" customWidth="1"/>
    <col min="4611" max="4611" width="3.5546875" style="2" customWidth="1"/>
    <col min="4612" max="4612" width="40.109375" style="2" customWidth="1"/>
    <col min="4613" max="4613" width="6.33203125" style="2" customWidth="1"/>
    <col min="4614" max="4614" width="6.88671875" style="2" customWidth="1"/>
    <col min="4615" max="4615" width="10.44140625" style="2" customWidth="1"/>
    <col min="4616" max="4616" width="12.109375" style="2" customWidth="1"/>
    <col min="4617" max="4617" width="36.33203125" style="2" customWidth="1"/>
    <col min="4618" max="4865" width="9.109375" style="2"/>
    <col min="4866" max="4866" width="3.6640625" style="2" customWidth="1"/>
    <col min="4867" max="4867" width="3.5546875" style="2" customWidth="1"/>
    <col min="4868" max="4868" width="40.109375" style="2" customWidth="1"/>
    <col min="4869" max="4869" width="6.33203125" style="2" customWidth="1"/>
    <col min="4870" max="4870" width="6.88671875" style="2" customWidth="1"/>
    <col min="4871" max="4871" width="10.44140625" style="2" customWidth="1"/>
    <col min="4872" max="4872" width="12.109375" style="2" customWidth="1"/>
    <col min="4873" max="4873" width="36.33203125" style="2" customWidth="1"/>
    <col min="4874" max="5121" width="9.109375" style="2"/>
    <col min="5122" max="5122" width="3.6640625" style="2" customWidth="1"/>
    <col min="5123" max="5123" width="3.5546875" style="2" customWidth="1"/>
    <col min="5124" max="5124" width="40.109375" style="2" customWidth="1"/>
    <col min="5125" max="5125" width="6.33203125" style="2" customWidth="1"/>
    <col min="5126" max="5126" width="6.88671875" style="2" customWidth="1"/>
    <col min="5127" max="5127" width="10.44140625" style="2" customWidth="1"/>
    <col min="5128" max="5128" width="12.109375" style="2" customWidth="1"/>
    <col min="5129" max="5129" width="36.33203125" style="2" customWidth="1"/>
    <col min="5130" max="5377" width="9.109375" style="2"/>
    <col min="5378" max="5378" width="3.6640625" style="2" customWidth="1"/>
    <col min="5379" max="5379" width="3.5546875" style="2" customWidth="1"/>
    <col min="5380" max="5380" width="40.109375" style="2" customWidth="1"/>
    <col min="5381" max="5381" width="6.33203125" style="2" customWidth="1"/>
    <col min="5382" max="5382" width="6.88671875" style="2" customWidth="1"/>
    <col min="5383" max="5383" width="10.44140625" style="2" customWidth="1"/>
    <col min="5384" max="5384" width="12.109375" style="2" customWidth="1"/>
    <col min="5385" max="5385" width="36.33203125" style="2" customWidth="1"/>
    <col min="5386" max="5633" width="9.109375" style="2"/>
    <col min="5634" max="5634" width="3.6640625" style="2" customWidth="1"/>
    <col min="5635" max="5635" width="3.5546875" style="2" customWidth="1"/>
    <col min="5636" max="5636" width="40.109375" style="2" customWidth="1"/>
    <col min="5637" max="5637" width="6.33203125" style="2" customWidth="1"/>
    <col min="5638" max="5638" width="6.88671875" style="2" customWidth="1"/>
    <col min="5639" max="5639" width="10.44140625" style="2" customWidth="1"/>
    <col min="5640" max="5640" width="12.109375" style="2" customWidth="1"/>
    <col min="5641" max="5641" width="36.33203125" style="2" customWidth="1"/>
    <col min="5642" max="5889" width="9.109375" style="2"/>
    <col min="5890" max="5890" width="3.6640625" style="2" customWidth="1"/>
    <col min="5891" max="5891" width="3.5546875" style="2" customWidth="1"/>
    <col min="5892" max="5892" width="40.109375" style="2" customWidth="1"/>
    <col min="5893" max="5893" width="6.33203125" style="2" customWidth="1"/>
    <col min="5894" max="5894" width="6.88671875" style="2" customWidth="1"/>
    <col min="5895" max="5895" width="10.44140625" style="2" customWidth="1"/>
    <col min="5896" max="5896" width="12.109375" style="2" customWidth="1"/>
    <col min="5897" max="5897" width="36.33203125" style="2" customWidth="1"/>
    <col min="5898" max="6145" width="9.109375" style="2"/>
    <col min="6146" max="6146" width="3.6640625" style="2" customWidth="1"/>
    <col min="6147" max="6147" width="3.5546875" style="2" customWidth="1"/>
    <col min="6148" max="6148" width="40.109375" style="2" customWidth="1"/>
    <col min="6149" max="6149" width="6.33203125" style="2" customWidth="1"/>
    <col min="6150" max="6150" width="6.88671875" style="2" customWidth="1"/>
    <col min="6151" max="6151" width="10.44140625" style="2" customWidth="1"/>
    <col min="6152" max="6152" width="12.109375" style="2" customWidth="1"/>
    <col min="6153" max="6153" width="36.33203125" style="2" customWidth="1"/>
    <col min="6154" max="6401" width="9.109375" style="2"/>
    <col min="6402" max="6402" width="3.6640625" style="2" customWidth="1"/>
    <col min="6403" max="6403" width="3.5546875" style="2" customWidth="1"/>
    <col min="6404" max="6404" width="40.109375" style="2" customWidth="1"/>
    <col min="6405" max="6405" width="6.33203125" style="2" customWidth="1"/>
    <col min="6406" max="6406" width="6.88671875" style="2" customWidth="1"/>
    <col min="6407" max="6407" width="10.44140625" style="2" customWidth="1"/>
    <col min="6408" max="6408" width="12.109375" style="2" customWidth="1"/>
    <col min="6409" max="6409" width="36.33203125" style="2" customWidth="1"/>
    <col min="6410" max="6657" width="9.109375" style="2"/>
    <col min="6658" max="6658" width="3.6640625" style="2" customWidth="1"/>
    <col min="6659" max="6659" width="3.5546875" style="2" customWidth="1"/>
    <col min="6660" max="6660" width="40.109375" style="2" customWidth="1"/>
    <col min="6661" max="6661" width="6.33203125" style="2" customWidth="1"/>
    <col min="6662" max="6662" width="6.88671875" style="2" customWidth="1"/>
    <col min="6663" max="6663" width="10.44140625" style="2" customWidth="1"/>
    <col min="6664" max="6664" width="12.109375" style="2" customWidth="1"/>
    <col min="6665" max="6665" width="36.33203125" style="2" customWidth="1"/>
    <col min="6666" max="6913" width="9.109375" style="2"/>
    <col min="6914" max="6914" width="3.6640625" style="2" customWidth="1"/>
    <col min="6915" max="6915" width="3.5546875" style="2" customWidth="1"/>
    <col min="6916" max="6916" width="40.109375" style="2" customWidth="1"/>
    <col min="6917" max="6917" width="6.33203125" style="2" customWidth="1"/>
    <col min="6918" max="6918" width="6.88671875" style="2" customWidth="1"/>
    <col min="6919" max="6919" width="10.44140625" style="2" customWidth="1"/>
    <col min="6920" max="6920" width="12.109375" style="2" customWidth="1"/>
    <col min="6921" max="6921" width="36.33203125" style="2" customWidth="1"/>
    <col min="6922" max="7169" width="9.109375" style="2"/>
    <col min="7170" max="7170" width="3.6640625" style="2" customWidth="1"/>
    <col min="7171" max="7171" width="3.5546875" style="2" customWidth="1"/>
    <col min="7172" max="7172" width="40.109375" style="2" customWidth="1"/>
    <col min="7173" max="7173" width="6.33203125" style="2" customWidth="1"/>
    <col min="7174" max="7174" width="6.88671875" style="2" customWidth="1"/>
    <col min="7175" max="7175" width="10.44140625" style="2" customWidth="1"/>
    <col min="7176" max="7176" width="12.109375" style="2" customWidth="1"/>
    <col min="7177" max="7177" width="36.33203125" style="2" customWidth="1"/>
    <col min="7178" max="7425" width="9.109375" style="2"/>
    <col min="7426" max="7426" width="3.6640625" style="2" customWidth="1"/>
    <col min="7427" max="7427" width="3.5546875" style="2" customWidth="1"/>
    <col min="7428" max="7428" width="40.109375" style="2" customWidth="1"/>
    <col min="7429" max="7429" width="6.33203125" style="2" customWidth="1"/>
    <col min="7430" max="7430" width="6.88671875" style="2" customWidth="1"/>
    <col min="7431" max="7431" width="10.44140625" style="2" customWidth="1"/>
    <col min="7432" max="7432" width="12.109375" style="2" customWidth="1"/>
    <col min="7433" max="7433" width="36.33203125" style="2" customWidth="1"/>
    <col min="7434" max="7681" width="9.109375" style="2"/>
    <col min="7682" max="7682" width="3.6640625" style="2" customWidth="1"/>
    <col min="7683" max="7683" width="3.5546875" style="2" customWidth="1"/>
    <col min="7684" max="7684" width="40.109375" style="2" customWidth="1"/>
    <col min="7685" max="7685" width="6.33203125" style="2" customWidth="1"/>
    <col min="7686" max="7686" width="6.88671875" style="2" customWidth="1"/>
    <col min="7687" max="7687" width="10.44140625" style="2" customWidth="1"/>
    <col min="7688" max="7688" width="12.109375" style="2" customWidth="1"/>
    <col min="7689" max="7689" width="36.33203125" style="2" customWidth="1"/>
    <col min="7690" max="7937" width="9.109375" style="2"/>
    <col min="7938" max="7938" width="3.6640625" style="2" customWidth="1"/>
    <col min="7939" max="7939" width="3.5546875" style="2" customWidth="1"/>
    <col min="7940" max="7940" width="40.109375" style="2" customWidth="1"/>
    <col min="7941" max="7941" width="6.33203125" style="2" customWidth="1"/>
    <col min="7942" max="7942" width="6.88671875" style="2" customWidth="1"/>
    <col min="7943" max="7943" width="10.44140625" style="2" customWidth="1"/>
    <col min="7944" max="7944" width="12.109375" style="2" customWidth="1"/>
    <col min="7945" max="7945" width="36.33203125" style="2" customWidth="1"/>
    <col min="7946" max="8193" width="9.109375" style="2"/>
    <col min="8194" max="8194" width="3.6640625" style="2" customWidth="1"/>
    <col min="8195" max="8195" width="3.5546875" style="2" customWidth="1"/>
    <col min="8196" max="8196" width="40.109375" style="2" customWidth="1"/>
    <col min="8197" max="8197" width="6.33203125" style="2" customWidth="1"/>
    <col min="8198" max="8198" width="6.88671875" style="2" customWidth="1"/>
    <col min="8199" max="8199" width="10.44140625" style="2" customWidth="1"/>
    <col min="8200" max="8200" width="12.109375" style="2" customWidth="1"/>
    <col min="8201" max="8201" width="36.33203125" style="2" customWidth="1"/>
    <col min="8202" max="8449" width="9.109375" style="2"/>
    <col min="8450" max="8450" width="3.6640625" style="2" customWidth="1"/>
    <col min="8451" max="8451" width="3.5546875" style="2" customWidth="1"/>
    <col min="8452" max="8452" width="40.109375" style="2" customWidth="1"/>
    <col min="8453" max="8453" width="6.33203125" style="2" customWidth="1"/>
    <col min="8454" max="8454" width="6.88671875" style="2" customWidth="1"/>
    <col min="8455" max="8455" width="10.44140625" style="2" customWidth="1"/>
    <col min="8456" max="8456" width="12.109375" style="2" customWidth="1"/>
    <col min="8457" max="8457" width="36.33203125" style="2" customWidth="1"/>
    <col min="8458" max="8705" width="9.109375" style="2"/>
    <col min="8706" max="8706" width="3.6640625" style="2" customWidth="1"/>
    <col min="8707" max="8707" width="3.5546875" style="2" customWidth="1"/>
    <col min="8708" max="8708" width="40.109375" style="2" customWidth="1"/>
    <col min="8709" max="8709" width="6.33203125" style="2" customWidth="1"/>
    <col min="8710" max="8710" width="6.88671875" style="2" customWidth="1"/>
    <col min="8711" max="8711" width="10.44140625" style="2" customWidth="1"/>
    <col min="8712" max="8712" width="12.109375" style="2" customWidth="1"/>
    <col min="8713" max="8713" width="36.33203125" style="2" customWidth="1"/>
    <col min="8714" max="8961" width="9.109375" style="2"/>
    <col min="8962" max="8962" width="3.6640625" style="2" customWidth="1"/>
    <col min="8963" max="8963" width="3.5546875" style="2" customWidth="1"/>
    <col min="8964" max="8964" width="40.109375" style="2" customWidth="1"/>
    <col min="8965" max="8965" width="6.33203125" style="2" customWidth="1"/>
    <col min="8966" max="8966" width="6.88671875" style="2" customWidth="1"/>
    <col min="8967" max="8967" width="10.44140625" style="2" customWidth="1"/>
    <col min="8968" max="8968" width="12.109375" style="2" customWidth="1"/>
    <col min="8969" max="8969" width="36.33203125" style="2" customWidth="1"/>
    <col min="8970" max="9217" width="9.109375" style="2"/>
    <col min="9218" max="9218" width="3.6640625" style="2" customWidth="1"/>
    <col min="9219" max="9219" width="3.5546875" style="2" customWidth="1"/>
    <col min="9220" max="9220" width="40.109375" style="2" customWidth="1"/>
    <col min="9221" max="9221" width="6.33203125" style="2" customWidth="1"/>
    <col min="9222" max="9222" width="6.88671875" style="2" customWidth="1"/>
    <col min="9223" max="9223" width="10.44140625" style="2" customWidth="1"/>
    <col min="9224" max="9224" width="12.109375" style="2" customWidth="1"/>
    <col min="9225" max="9225" width="36.33203125" style="2" customWidth="1"/>
    <col min="9226" max="9473" width="9.109375" style="2"/>
    <col min="9474" max="9474" width="3.6640625" style="2" customWidth="1"/>
    <col min="9475" max="9475" width="3.5546875" style="2" customWidth="1"/>
    <col min="9476" max="9476" width="40.109375" style="2" customWidth="1"/>
    <col min="9477" max="9477" width="6.33203125" style="2" customWidth="1"/>
    <col min="9478" max="9478" width="6.88671875" style="2" customWidth="1"/>
    <col min="9479" max="9479" width="10.44140625" style="2" customWidth="1"/>
    <col min="9480" max="9480" width="12.109375" style="2" customWidth="1"/>
    <col min="9481" max="9481" width="36.33203125" style="2" customWidth="1"/>
    <col min="9482" max="9729" width="9.109375" style="2"/>
    <col min="9730" max="9730" width="3.6640625" style="2" customWidth="1"/>
    <col min="9731" max="9731" width="3.5546875" style="2" customWidth="1"/>
    <col min="9732" max="9732" width="40.109375" style="2" customWidth="1"/>
    <col min="9733" max="9733" width="6.33203125" style="2" customWidth="1"/>
    <col min="9734" max="9734" width="6.88671875" style="2" customWidth="1"/>
    <col min="9735" max="9735" width="10.44140625" style="2" customWidth="1"/>
    <col min="9736" max="9736" width="12.109375" style="2" customWidth="1"/>
    <col min="9737" max="9737" width="36.33203125" style="2" customWidth="1"/>
    <col min="9738" max="9985" width="9.109375" style="2"/>
    <col min="9986" max="9986" width="3.6640625" style="2" customWidth="1"/>
    <col min="9987" max="9987" width="3.5546875" style="2" customWidth="1"/>
    <col min="9988" max="9988" width="40.109375" style="2" customWidth="1"/>
    <col min="9989" max="9989" width="6.33203125" style="2" customWidth="1"/>
    <col min="9990" max="9990" width="6.88671875" style="2" customWidth="1"/>
    <col min="9991" max="9991" width="10.44140625" style="2" customWidth="1"/>
    <col min="9992" max="9992" width="12.109375" style="2" customWidth="1"/>
    <col min="9993" max="9993" width="36.33203125" style="2" customWidth="1"/>
    <col min="9994" max="10241" width="9.109375" style="2"/>
    <col min="10242" max="10242" width="3.6640625" style="2" customWidth="1"/>
    <col min="10243" max="10243" width="3.5546875" style="2" customWidth="1"/>
    <col min="10244" max="10244" width="40.109375" style="2" customWidth="1"/>
    <col min="10245" max="10245" width="6.33203125" style="2" customWidth="1"/>
    <col min="10246" max="10246" width="6.88671875" style="2" customWidth="1"/>
    <col min="10247" max="10247" width="10.44140625" style="2" customWidth="1"/>
    <col min="10248" max="10248" width="12.109375" style="2" customWidth="1"/>
    <col min="10249" max="10249" width="36.33203125" style="2" customWidth="1"/>
    <col min="10250" max="10497" width="9.109375" style="2"/>
    <col min="10498" max="10498" width="3.6640625" style="2" customWidth="1"/>
    <col min="10499" max="10499" width="3.5546875" style="2" customWidth="1"/>
    <col min="10500" max="10500" width="40.109375" style="2" customWidth="1"/>
    <col min="10501" max="10501" width="6.33203125" style="2" customWidth="1"/>
    <col min="10502" max="10502" width="6.88671875" style="2" customWidth="1"/>
    <col min="10503" max="10503" width="10.44140625" style="2" customWidth="1"/>
    <col min="10504" max="10504" width="12.109375" style="2" customWidth="1"/>
    <col min="10505" max="10505" width="36.33203125" style="2" customWidth="1"/>
    <col min="10506" max="10753" width="9.109375" style="2"/>
    <col min="10754" max="10754" width="3.6640625" style="2" customWidth="1"/>
    <col min="10755" max="10755" width="3.5546875" style="2" customWidth="1"/>
    <col min="10756" max="10756" width="40.109375" style="2" customWidth="1"/>
    <col min="10757" max="10757" width="6.33203125" style="2" customWidth="1"/>
    <col min="10758" max="10758" width="6.88671875" style="2" customWidth="1"/>
    <col min="10759" max="10759" width="10.44140625" style="2" customWidth="1"/>
    <col min="10760" max="10760" width="12.109375" style="2" customWidth="1"/>
    <col min="10761" max="10761" width="36.33203125" style="2" customWidth="1"/>
    <col min="10762" max="11009" width="9.109375" style="2"/>
    <col min="11010" max="11010" width="3.6640625" style="2" customWidth="1"/>
    <col min="11011" max="11011" width="3.5546875" style="2" customWidth="1"/>
    <col min="11012" max="11012" width="40.109375" style="2" customWidth="1"/>
    <col min="11013" max="11013" width="6.33203125" style="2" customWidth="1"/>
    <col min="11014" max="11014" width="6.88671875" style="2" customWidth="1"/>
    <col min="11015" max="11015" width="10.44140625" style="2" customWidth="1"/>
    <col min="11016" max="11016" width="12.109375" style="2" customWidth="1"/>
    <col min="11017" max="11017" width="36.33203125" style="2" customWidth="1"/>
    <col min="11018" max="11265" width="9.109375" style="2"/>
    <col min="11266" max="11266" width="3.6640625" style="2" customWidth="1"/>
    <col min="11267" max="11267" width="3.5546875" style="2" customWidth="1"/>
    <col min="11268" max="11268" width="40.109375" style="2" customWidth="1"/>
    <col min="11269" max="11269" width="6.33203125" style="2" customWidth="1"/>
    <col min="11270" max="11270" width="6.88671875" style="2" customWidth="1"/>
    <col min="11271" max="11271" width="10.44140625" style="2" customWidth="1"/>
    <col min="11272" max="11272" width="12.109375" style="2" customWidth="1"/>
    <col min="11273" max="11273" width="36.33203125" style="2" customWidth="1"/>
    <col min="11274" max="11521" width="9.109375" style="2"/>
    <col min="11522" max="11522" width="3.6640625" style="2" customWidth="1"/>
    <col min="11523" max="11523" width="3.5546875" style="2" customWidth="1"/>
    <col min="11524" max="11524" width="40.109375" style="2" customWidth="1"/>
    <col min="11525" max="11525" width="6.33203125" style="2" customWidth="1"/>
    <col min="11526" max="11526" width="6.88671875" style="2" customWidth="1"/>
    <col min="11527" max="11527" width="10.44140625" style="2" customWidth="1"/>
    <col min="11528" max="11528" width="12.109375" style="2" customWidth="1"/>
    <col min="11529" max="11529" width="36.33203125" style="2" customWidth="1"/>
    <col min="11530" max="11777" width="9.109375" style="2"/>
    <col min="11778" max="11778" width="3.6640625" style="2" customWidth="1"/>
    <col min="11779" max="11779" width="3.5546875" style="2" customWidth="1"/>
    <col min="11780" max="11780" width="40.109375" style="2" customWidth="1"/>
    <col min="11781" max="11781" width="6.33203125" style="2" customWidth="1"/>
    <col min="11782" max="11782" width="6.88671875" style="2" customWidth="1"/>
    <col min="11783" max="11783" width="10.44140625" style="2" customWidth="1"/>
    <col min="11784" max="11784" width="12.109375" style="2" customWidth="1"/>
    <col min="11785" max="11785" width="36.33203125" style="2" customWidth="1"/>
    <col min="11786" max="12033" width="9.109375" style="2"/>
    <col min="12034" max="12034" width="3.6640625" style="2" customWidth="1"/>
    <col min="12035" max="12035" width="3.5546875" style="2" customWidth="1"/>
    <col min="12036" max="12036" width="40.109375" style="2" customWidth="1"/>
    <col min="12037" max="12037" width="6.33203125" style="2" customWidth="1"/>
    <col min="12038" max="12038" width="6.88671875" style="2" customWidth="1"/>
    <col min="12039" max="12039" width="10.44140625" style="2" customWidth="1"/>
    <col min="12040" max="12040" width="12.109375" style="2" customWidth="1"/>
    <col min="12041" max="12041" width="36.33203125" style="2" customWidth="1"/>
    <col min="12042" max="12289" width="9.109375" style="2"/>
    <col min="12290" max="12290" width="3.6640625" style="2" customWidth="1"/>
    <col min="12291" max="12291" width="3.5546875" style="2" customWidth="1"/>
    <col min="12292" max="12292" width="40.109375" style="2" customWidth="1"/>
    <col min="12293" max="12293" width="6.33203125" style="2" customWidth="1"/>
    <col min="12294" max="12294" width="6.88671875" style="2" customWidth="1"/>
    <col min="12295" max="12295" width="10.44140625" style="2" customWidth="1"/>
    <col min="12296" max="12296" width="12.109375" style="2" customWidth="1"/>
    <col min="12297" max="12297" width="36.33203125" style="2" customWidth="1"/>
    <col min="12298" max="12545" width="9.109375" style="2"/>
    <col min="12546" max="12546" width="3.6640625" style="2" customWidth="1"/>
    <col min="12547" max="12547" width="3.5546875" style="2" customWidth="1"/>
    <col min="12548" max="12548" width="40.109375" style="2" customWidth="1"/>
    <col min="12549" max="12549" width="6.33203125" style="2" customWidth="1"/>
    <col min="12550" max="12550" width="6.88671875" style="2" customWidth="1"/>
    <col min="12551" max="12551" width="10.44140625" style="2" customWidth="1"/>
    <col min="12552" max="12552" width="12.109375" style="2" customWidth="1"/>
    <col min="12553" max="12553" width="36.33203125" style="2" customWidth="1"/>
    <col min="12554" max="12801" width="9.109375" style="2"/>
    <col min="12802" max="12802" width="3.6640625" style="2" customWidth="1"/>
    <col min="12803" max="12803" width="3.5546875" style="2" customWidth="1"/>
    <col min="12804" max="12804" width="40.109375" style="2" customWidth="1"/>
    <col min="12805" max="12805" width="6.33203125" style="2" customWidth="1"/>
    <col min="12806" max="12806" width="6.88671875" style="2" customWidth="1"/>
    <col min="12807" max="12807" width="10.44140625" style="2" customWidth="1"/>
    <col min="12808" max="12808" width="12.109375" style="2" customWidth="1"/>
    <col min="12809" max="12809" width="36.33203125" style="2" customWidth="1"/>
    <col min="12810" max="13057" width="9.109375" style="2"/>
    <col min="13058" max="13058" width="3.6640625" style="2" customWidth="1"/>
    <col min="13059" max="13059" width="3.5546875" style="2" customWidth="1"/>
    <col min="13060" max="13060" width="40.109375" style="2" customWidth="1"/>
    <col min="13061" max="13061" width="6.33203125" style="2" customWidth="1"/>
    <col min="13062" max="13062" width="6.88671875" style="2" customWidth="1"/>
    <col min="13063" max="13063" width="10.44140625" style="2" customWidth="1"/>
    <col min="13064" max="13064" width="12.109375" style="2" customWidth="1"/>
    <col min="13065" max="13065" width="36.33203125" style="2" customWidth="1"/>
    <col min="13066" max="13313" width="9.109375" style="2"/>
    <col min="13314" max="13314" width="3.6640625" style="2" customWidth="1"/>
    <col min="13315" max="13315" width="3.5546875" style="2" customWidth="1"/>
    <col min="13316" max="13316" width="40.109375" style="2" customWidth="1"/>
    <col min="13317" max="13317" width="6.33203125" style="2" customWidth="1"/>
    <col min="13318" max="13318" width="6.88671875" style="2" customWidth="1"/>
    <col min="13319" max="13319" width="10.44140625" style="2" customWidth="1"/>
    <col min="13320" max="13320" width="12.109375" style="2" customWidth="1"/>
    <col min="13321" max="13321" width="36.33203125" style="2" customWidth="1"/>
    <col min="13322" max="13569" width="9.109375" style="2"/>
    <col min="13570" max="13570" width="3.6640625" style="2" customWidth="1"/>
    <col min="13571" max="13571" width="3.5546875" style="2" customWidth="1"/>
    <col min="13572" max="13572" width="40.109375" style="2" customWidth="1"/>
    <col min="13573" max="13573" width="6.33203125" style="2" customWidth="1"/>
    <col min="13574" max="13574" width="6.88671875" style="2" customWidth="1"/>
    <col min="13575" max="13575" width="10.44140625" style="2" customWidth="1"/>
    <col min="13576" max="13576" width="12.109375" style="2" customWidth="1"/>
    <col min="13577" max="13577" width="36.33203125" style="2" customWidth="1"/>
    <col min="13578" max="13825" width="9.109375" style="2"/>
    <col min="13826" max="13826" width="3.6640625" style="2" customWidth="1"/>
    <col min="13827" max="13827" width="3.5546875" style="2" customWidth="1"/>
    <col min="13828" max="13828" width="40.109375" style="2" customWidth="1"/>
    <col min="13829" max="13829" width="6.33203125" style="2" customWidth="1"/>
    <col min="13830" max="13830" width="6.88671875" style="2" customWidth="1"/>
    <col min="13831" max="13831" width="10.44140625" style="2" customWidth="1"/>
    <col min="13832" max="13832" width="12.109375" style="2" customWidth="1"/>
    <col min="13833" max="13833" width="36.33203125" style="2" customWidth="1"/>
    <col min="13834" max="14081" width="9.109375" style="2"/>
    <col min="14082" max="14082" width="3.6640625" style="2" customWidth="1"/>
    <col min="14083" max="14083" width="3.5546875" style="2" customWidth="1"/>
    <col min="14084" max="14084" width="40.109375" style="2" customWidth="1"/>
    <col min="14085" max="14085" width="6.33203125" style="2" customWidth="1"/>
    <col min="14086" max="14086" width="6.88671875" style="2" customWidth="1"/>
    <col min="14087" max="14087" width="10.44140625" style="2" customWidth="1"/>
    <col min="14088" max="14088" width="12.109375" style="2" customWidth="1"/>
    <col min="14089" max="14089" width="36.33203125" style="2" customWidth="1"/>
    <col min="14090" max="14337" width="9.109375" style="2"/>
    <col min="14338" max="14338" width="3.6640625" style="2" customWidth="1"/>
    <col min="14339" max="14339" width="3.5546875" style="2" customWidth="1"/>
    <col min="14340" max="14340" width="40.109375" style="2" customWidth="1"/>
    <col min="14341" max="14341" width="6.33203125" style="2" customWidth="1"/>
    <col min="14342" max="14342" width="6.88671875" style="2" customWidth="1"/>
    <col min="14343" max="14343" width="10.44140625" style="2" customWidth="1"/>
    <col min="14344" max="14344" width="12.109375" style="2" customWidth="1"/>
    <col min="14345" max="14345" width="36.33203125" style="2" customWidth="1"/>
    <col min="14346" max="14593" width="9.109375" style="2"/>
    <col min="14594" max="14594" width="3.6640625" style="2" customWidth="1"/>
    <col min="14595" max="14595" width="3.5546875" style="2" customWidth="1"/>
    <col min="14596" max="14596" width="40.109375" style="2" customWidth="1"/>
    <col min="14597" max="14597" width="6.33203125" style="2" customWidth="1"/>
    <col min="14598" max="14598" width="6.88671875" style="2" customWidth="1"/>
    <col min="14599" max="14599" width="10.44140625" style="2" customWidth="1"/>
    <col min="14600" max="14600" width="12.109375" style="2" customWidth="1"/>
    <col min="14601" max="14601" width="36.33203125" style="2" customWidth="1"/>
    <col min="14602" max="14849" width="9.109375" style="2"/>
    <col min="14850" max="14850" width="3.6640625" style="2" customWidth="1"/>
    <col min="14851" max="14851" width="3.5546875" style="2" customWidth="1"/>
    <col min="14852" max="14852" width="40.109375" style="2" customWidth="1"/>
    <col min="14853" max="14853" width="6.33203125" style="2" customWidth="1"/>
    <col min="14854" max="14854" width="6.88671875" style="2" customWidth="1"/>
    <col min="14855" max="14855" width="10.44140625" style="2" customWidth="1"/>
    <col min="14856" max="14856" width="12.109375" style="2" customWidth="1"/>
    <col min="14857" max="14857" width="36.33203125" style="2" customWidth="1"/>
    <col min="14858" max="15105" width="9.109375" style="2"/>
    <col min="15106" max="15106" width="3.6640625" style="2" customWidth="1"/>
    <col min="15107" max="15107" width="3.5546875" style="2" customWidth="1"/>
    <col min="15108" max="15108" width="40.109375" style="2" customWidth="1"/>
    <col min="15109" max="15109" width="6.33203125" style="2" customWidth="1"/>
    <col min="15110" max="15110" width="6.88671875" style="2" customWidth="1"/>
    <col min="15111" max="15111" width="10.44140625" style="2" customWidth="1"/>
    <col min="15112" max="15112" width="12.109375" style="2" customWidth="1"/>
    <col min="15113" max="15113" width="36.33203125" style="2" customWidth="1"/>
    <col min="15114" max="15361" width="9.109375" style="2"/>
    <col min="15362" max="15362" width="3.6640625" style="2" customWidth="1"/>
    <col min="15363" max="15363" width="3.5546875" style="2" customWidth="1"/>
    <col min="15364" max="15364" width="40.109375" style="2" customWidth="1"/>
    <col min="15365" max="15365" width="6.33203125" style="2" customWidth="1"/>
    <col min="15366" max="15366" width="6.88671875" style="2" customWidth="1"/>
    <col min="15367" max="15367" width="10.44140625" style="2" customWidth="1"/>
    <col min="15368" max="15368" width="12.109375" style="2" customWidth="1"/>
    <col min="15369" max="15369" width="36.33203125" style="2" customWidth="1"/>
    <col min="15370" max="15617" width="9.109375" style="2"/>
    <col min="15618" max="15618" width="3.6640625" style="2" customWidth="1"/>
    <col min="15619" max="15619" width="3.5546875" style="2" customWidth="1"/>
    <col min="15620" max="15620" width="40.109375" style="2" customWidth="1"/>
    <col min="15621" max="15621" width="6.33203125" style="2" customWidth="1"/>
    <col min="15622" max="15622" width="6.88671875" style="2" customWidth="1"/>
    <col min="15623" max="15623" width="10.44140625" style="2" customWidth="1"/>
    <col min="15624" max="15624" width="12.109375" style="2" customWidth="1"/>
    <col min="15625" max="15625" width="36.33203125" style="2" customWidth="1"/>
    <col min="15626" max="15873" width="9.109375" style="2"/>
    <col min="15874" max="15874" width="3.6640625" style="2" customWidth="1"/>
    <col min="15875" max="15875" width="3.5546875" style="2" customWidth="1"/>
    <col min="15876" max="15876" width="40.109375" style="2" customWidth="1"/>
    <col min="15877" max="15877" width="6.33203125" style="2" customWidth="1"/>
    <col min="15878" max="15878" width="6.88671875" style="2" customWidth="1"/>
    <col min="15879" max="15879" width="10.44140625" style="2" customWidth="1"/>
    <col min="15880" max="15880" width="12.109375" style="2" customWidth="1"/>
    <col min="15881" max="15881" width="36.33203125" style="2" customWidth="1"/>
    <col min="15882" max="16129" width="9.109375" style="2"/>
    <col min="16130" max="16130" width="3.6640625" style="2" customWidth="1"/>
    <col min="16131" max="16131" width="3.5546875" style="2" customWidth="1"/>
    <col min="16132" max="16132" width="40.109375" style="2" customWidth="1"/>
    <col min="16133" max="16133" width="6.33203125" style="2" customWidth="1"/>
    <col min="16134" max="16134" width="6.88671875" style="2" customWidth="1"/>
    <col min="16135" max="16135" width="10.44140625" style="2" customWidth="1"/>
    <col min="16136" max="16136" width="12.109375" style="2" customWidth="1"/>
    <col min="16137" max="16137" width="36.33203125" style="2" customWidth="1"/>
    <col min="16138" max="16384" width="9.109375" style="2"/>
  </cols>
  <sheetData>
    <row r="1" spans="1:18" ht="14.4" x14ac:dyDescent="0.3">
      <c r="A1" s="90"/>
    </row>
    <row r="2" spans="1:18" ht="14.4" x14ac:dyDescent="0.3">
      <c r="A2" s="91" t="s">
        <v>433</v>
      </c>
      <c r="B2" s="105" t="s">
        <v>41</v>
      </c>
      <c r="C2" s="10"/>
      <c r="D2" s="10"/>
      <c r="E2" s="11"/>
      <c r="F2" s="11"/>
      <c r="G2" s="228"/>
      <c r="H2" s="229"/>
    </row>
    <row r="3" spans="1:18" x14ac:dyDescent="0.3">
      <c r="A3" s="97"/>
      <c r="B3" s="104" t="s">
        <v>4</v>
      </c>
      <c r="C3" s="7"/>
      <c r="D3" s="7"/>
      <c r="E3" s="9"/>
      <c r="F3" s="9"/>
      <c r="G3" s="133"/>
      <c r="H3" s="230"/>
    </row>
    <row r="4" spans="1:18" ht="14.4" x14ac:dyDescent="0.3">
      <c r="A4" s="97"/>
      <c r="B4" s="36"/>
      <c r="C4" s="7"/>
      <c r="D4" s="7"/>
      <c r="E4" s="9"/>
      <c r="F4" s="9"/>
      <c r="G4" s="133"/>
      <c r="H4" s="230"/>
    </row>
    <row r="5" spans="1:18" x14ac:dyDescent="0.3">
      <c r="A5" s="91" t="str">
        <f>A2</f>
        <v>4.5</v>
      </c>
      <c r="B5" s="82">
        <v>6</v>
      </c>
      <c r="C5" s="12" t="s">
        <v>578</v>
      </c>
      <c r="D5" s="12"/>
      <c r="E5" s="11"/>
      <c r="F5" s="11"/>
      <c r="G5" s="228"/>
      <c r="H5" s="229"/>
    </row>
    <row r="6" spans="1:18" ht="8.25" customHeight="1" x14ac:dyDescent="0.3">
      <c r="A6" s="92"/>
      <c r="B6" s="36"/>
      <c r="C6" s="43"/>
      <c r="D6" s="43"/>
      <c r="E6" s="9"/>
      <c r="F6" s="9"/>
      <c r="G6" s="133"/>
      <c r="H6" s="230"/>
    </row>
    <row r="7" spans="1:18" ht="75" customHeight="1" x14ac:dyDescent="0.3">
      <c r="A7" s="660" t="s">
        <v>506</v>
      </c>
      <c r="B7" s="661"/>
      <c r="C7" s="661"/>
      <c r="D7" s="661"/>
      <c r="E7" s="661"/>
      <c r="F7" s="661"/>
      <c r="G7" s="661"/>
      <c r="H7" s="662"/>
    </row>
    <row r="8" spans="1:18" ht="18.899999999999999" customHeight="1" x14ac:dyDescent="0.3">
      <c r="A8" s="97" t="s">
        <v>28</v>
      </c>
      <c r="B8" s="83"/>
      <c r="C8" s="401"/>
      <c r="D8" s="401"/>
      <c r="E8" s="401"/>
      <c r="F8" s="401"/>
      <c r="G8" s="231"/>
      <c r="H8" s="232"/>
    </row>
    <row r="9" spans="1:18" ht="8.25" customHeight="1" x14ac:dyDescent="0.3">
      <c r="A9" s="93"/>
      <c r="B9" s="37"/>
      <c r="C9" s="13"/>
      <c r="D9" s="13"/>
      <c r="E9" s="6"/>
      <c r="F9" s="6"/>
      <c r="G9" s="233"/>
      <c r="H9" s="234"/>
    </row>
    <row r="10" spans="1:18" ht="6" customHeight="1" x14ac:dyDescent="0.3">
      <c r="A10" s="94"/>
      <c r="B10" s="84"/>
      <c r="C10" s="55"/>
      <c r="D10" s="55"/>
      <c r="E10" s="56"/>
      <c r="F10" s="56"/>
      <c r="G10" s="194"/>
      <c r="H10" s="195"/>
    </row>
    <row r="11" spans="1:18" ht="15" customHeight="1" x14ac:dyDescent="0.3">
      <c r="A11" s="95" t="s">
        <v>1</v>
      </c>
      <c r="B11" s="85"/>
      <c r="C11" s="18" t="s">
        <v>2</v>
      </c>
      <c r="D11" s="18"/>
      <c r="E11" s="19" t="s">
        <v>10</v>
      </c>
      <c r="F11" s="20" t="s">
        <v>6</v>
      </c>
      <c r="G11" s="21" t="s">
        <v>7</v>
      </c>
      <c r="H11" s="22" t="s">
        <v>8</v>
      </c>
    </row>
    <row r="12" spans="1:18" ht="15" customHeight="1" x14ac:dyDescent="0.3">
      <c r="A12" s="95"/>
      <c r="B12" s="85"/>
      <c r="C12" s="18"/>
      <c r="D12" s="18"/>
      <c r="E12" s="19" t="s">
        <v>11</v>
      </c>
      <c r="F12" s="20"/>
      <c r="G12" s="21" t="s">
        <v>9</v>
      </c>
      <c r="H12" s="22" t="s">
        <v>9</v>
      </c>
    </row>
    <row r="13" spans="1:18" ht="8.25" customHeight="1" x14ac:dyDescent="0.3">
      <c r="A13" s="96"/>
      <c r="B13" s="82"/>
      <c r="C13" s="47"/>
      <c r="D13" s="47"/>
      <c r="E13" s="11"/>
      <c r="F13" s="11"/>
      <c r="G13" s="228"/>
      <c r="H13" s="229"/>
      <c r="L13" s="237"/>
    </row>
    <row r="14" spans="1:18" s="73" customFormat="1" ht="15.75" x14ac:dyDescent="0.3">
      <c r="A14" s="99"/>
      <c r="B14" s="75">
        <f>COUNT($B$13:B13)+1</f>
        <v>1</v>
      </c>
      <c r="C14" s="132" t="s">
        <v>409</v>
      </c>
      <c r="D14" s="566"/>
      <c r="E14" s="67"/>
      <c r="F14" s="67"/>
      <c r="G14" s="565"/>
      <c r="H14" s="33"/>
      <c r="I14" s="34"/>
      <c r="J14" s="34"/>
      <c r="K14" s="34"/>
      <c r="L14" s="34"/>
      <c r="O14" s="129"/>
      <c r="R14" s="78"/>
    </row>
    <row r="15" spans="1:18" s="73" customFormat="1" ht="220.8" x14ac:dyDescent="0.3">
      <c r="A15" s="99"/>
      <c r="B15" s="75"/>
      <c r="C15" s="35" t="s">
        <v>410</v>
      </c>
      <c r="D15" s="567"/>
      <c r="E15" s="256"/>
      <c r="F15" s="256"/>
      <c r="G15" s="512"/>
      <c r="H15" s="250"/>
      <c r="I15" s="34"/>
      <c r="J15" s="34"/>
      <c r="K15" s="34"/>
      <c r="L15" s="34"/>
      <c r="O15" s="129"/>
      <c r="R15" s="78"/>
    </row>
    <row r="16" spans="1:18" s="73" customFormat="1" ht="165.6" x14ac:dyDescent="0.3">
      <c r="A16" s="99"/>
      <c r="B16" s="75"/>
      <c r="C16" s="482" t="s">
        <v>423</v>
      </c>
      <c r="D16" s="567"/>
      <c r="E16" s="256"/>
      <c r="F16" s="256"/>
      <c r="G16" s="512"/>
      <c r="H16" s="250"/>
      <c r="I16" s="34"/>
      <c r="J16" s="34"/>
      <c r="K16" s="34"/>
      <c r="L16" s="34"/>
      <c r="O16" s="129"/>
      <c r="R16" s="78"/>
    </row>
    <row r="17" spans="1:18" s="73" customFormat="1" ht="132.30000000000001" customHeight="1" x14ac:dyDescent="0.3">
      <c r="A17" s="99"/>
      <c r="B17" s="75"/>
      <c r="C17" s="482" t="s">
        <v>538</v>
      </c>
      <c r="D17" s="567"/>
      <c r="E17" s="256"/>
      <c r="F17" s="256"/>
      <c r="G17" s="512"/>
      <c r="H17" s="250"/>
      <c r="I17" s="34"/>
      <c r="J17" s="34"/>
      <c r="K17" s="34"/>
      <c r="L17" s="34"/>
      <c r="O17" s="129"/>
      <c r="R17" s="78"/>
    </row>
    <row r="18" spans="1:18" s="73" customFormat="1" ht="14.4" x14ac:dyDescent="0.3">
      <c r="A18" s="98"/>
      <c r="B18" s="71"/>
      <c r="C18" s="128" t="s">
        <v>422</v>
      </c>
      <c r="D18" s="568"/>
      <c r="E18" s="65" t="s">
        <v>12</v>
      </c>
      <c r="F18" s="65">
        <v>1</v>
      </c>
      <c r="G18" s="513">
        <f>L18</f>
        <v>0</v>
      </c>
      <c r="H18" s="254">
        <f>G18*F18</f>
        <v>0</v>
      </c>
      <c r="I18" s="34"/>
      <c r="J18" s="34"/>
      <c r="K18" s="34"/>
      <c r="L18" s="34"/>
    </row>
    <row r="19" spans="1:18" s="73" customFormat="1" ht="8.25" customHeight="1" x14ac:dyDescent="0.3">
      <c r="A19" s="99"/>
      <c r="B19" s="75"/>
      <c r="C19" s="50"/>
      <c r="D19" s="569"/>
      <c r="E19" s="256"/>
      <c r="F19" s="256"/>
      <c r="G19" s="512"/>
      <c r="H19" s="250"/>
      <c r="I19" s="34"/>
      <c r="J19" s="34"/>
      <c r="K19" s="34"/>
      <c r="L19" s="34"/>
    </row>
    <row r="20" spans="1:18" s="73" customFormat="1" ht="15.75" x14ac:dyDescent="0.3">
      <c r="A20" s="99"/>
      <c r="B20" s="75">
        <f>COUNT($B$13:B19)+1</f>
        <v>2</v>
      </c>
      <c r="C20" s="132" t="s">
        <v>411</v>
      </c>
      <c r="D20" s="566"/>
      <c r="E20" s="256"/>
      <c r="F20" s="256"/>
      <c r="G20" s="512"/>
      <c r="H20" s="250"/>
      <c r="I20" s="34"/>
      <c r="J20" s="34"/>
      <c r="K20" s="34"/>
      <c r="L20" s="34"/>
      <c r="O20" s="129"/>
      <c r="R20" s="78"/>
    </row>
    <row r="21" spans="1:18" s="73" customFormat="1" ht="106.05" customHeight="1" x14ac:dyDescent="0.3">
      <c r="A21" s="99"/>
      <c r="B21" s="75"/>
      <c r="C21" s="35" t="s">
        <v>539</v>
      </c>
      <c r="D21" s="567"/>
      <c r="E21" s="256"/>
      <c r="F21" s="256"/>
      <c r="G21" s="512"/>
      <c r="H21" s="250"/>
      <c r="I21" s="34"/>
      <c r="J21" s="34"/>
      <c r="K21" s="34"/>
      <c r="L21" s="34"/>
      <c r="O21" s="129"/>
      <c r="R21" s="78"/>
    </row>
    <row r="22" spans="1:18" s="73" customFormat="1" ht="177.6" customHeight="1" x14ac:dyDescent="0.3">
      <c r="A22" s="99"/>
      <c r="B22" s="75"/>
      <c r="C22" s="482" t="s">
        <v>421</v>
      </c>
      <c r="D22" s="567"/>
      <c r="E22" s="256"/>
      <c r="F22" s="256"/>
      <c r="G22" s="512"/>
      <c r="H22" s="250"/>
      <c r="I22" s="34"/>
      <c r="J22" s="34"/>
      <c r="K22" s="34"/>
      <c r="L22" s="34"/>
      <c r="O22" s="129"/>
      <c r="R22" s="78"/>
    </row>
    <row r="23" spans="1:18" s="73" customFormat="1" ht="118.5" customHeight="1" x14ac:dyDescent="0.3">
      <c r="A23" s="99"/>
      <c r="B23" s="75"/>
      <c r="C23" s="482" t="s">
        <v>420</v>
      </c>
      <c r="D23" s="567"/>
      <c r="E23" s="256"/>
      <c r="F23" s="256"/>
      <c r="G23" s="512"/>
      <c r="H23" s="250"/>
      <c r="I23" s="34"/>
      <c r="J23" s="34"/>
      <c r="K23" s="34"/>
      <c r="L23" s="34"/>
      <c r="O23" s="129"/>
      <c r="R23" s="78"/>
    </row>
    <row r="24" spans="1:18" s="73" customFormat="1" ht="14.4" x14ac:dyDescent="0.3">
      <c r="A24" s="98"/>
      <c r="B24" s="71"/>
      <c r="C24" s="128" t="s">
        <v>419</v>
      </c>
      <c r="D24" s="568"/>
      <c r="E24" s="65" t="s">
        <v>12</v>
      </c>
      <c r="F24" s="65">
        <v>1</v>
      </c>
      <c r="G24" s="513">
        <f>L24</f>
        <v>0</v>
      </c>
      <c r="H24" s="254">
        <f>G24*F24</f>
        <v>0</v>
      </c>
      <c r="I24" s="34"/>
      <c r="J24" s="34"/>
      <c r="K24" s="34"/>
      <c r="L24" s="34"/>
    </row>
    <row r="25" spans="1:18" s="73" customFormat="1" ht="8.25" customHeight="1" x14ac:dyDescent="0.3">
      <c r="A25" s="99"/>
      <c r="B25" s="75"/>
      <c r="C25" s="50"/>
      <c r="D25" s="569"/>
      <c r="E25" s="256"/>
      <c r="F25" s="256"/>
      <c r="G25" s="512"/>
      <c r="H25" s="250"/>
      <c r="I25" s="34"/>
      <c r="J25" s="34"/>
      <c r="K25" s="34"/>
      <c r="L25" s="34"/>
    </row>
    <row r="26" spans="1:18" s="73" customFormat="1" ht="28.8" x14ac:dyDescent="0.3">
      <c r="A26" s="99"/>
      <c r="B26" s="36">
        <f>COUNT($B$13:B25)+1</f>
        <v>3</v>
      </c>
      <c r="C26" s="48" t="s">
        <v>412</v>
      </c>
      <c r="D26" s="566"/>
      <c r="E26" s="256"/>
      <c r="F26" s="256"/>
      <c r="G26" s="512"/>
      <c r="H26" s="250"/>
      <c r="I26" s="34"/>
      <c r="J26" s="34"/>
      <c r="K26" s="34"/>
      <c r="L26" s="34"/>
      <c r="O26" s="129"/>
      <c r="R26" s="78"/>
    </row>
    <row r="27" spans="1:18" s="73" customFormat="1" ht="90.3" customHeight="1" x14ac:dyDescent="0.3">
      <c r="A27" s="99"/>
      <c r="B27" s="75"/>
      <c r="C27" s="44" t="s">
        <v>413</v>
      </c>
      <c r="D27" s="567"/>
      <c r="E27" s="256"/>
      <c r="F27" s="256"/>
      <c r="G27" s="512"/>
      <c r="H27" s="250"/>
      <c r="I27" s="34"/>
      <c r="J27" s="34"/>
      <c r="K27" s="34"/>
      <c r="L27" s="34"/>
      <c r="O27" s="129"/>
      <c r="R27" s="78"/>
    </row>
    <row r="28" spans="1:18" x14ac:dyDescent="0.3">
      <c r="A28" s="97"/>
      <c r="B28" s="36"/>
      <c r="C28" s="52" t="s">
        <v>414</v>
      </c>
      <c r="D28" s="570"/>
      <c r="E28" s="61" t="s">
        <v>18</v>
      </c>
      <c r="F28" s="61">
        <v>12</v>
      </c>
      <c r="G28" s="512">
        <f>L28</f>
        <v>0</v>
      </c>
      <c r="H28" s="250">
        <f>F28*G28</f>
        <v>0</v>
      </c>
      <c r="K28" s="4"/>
      <c r="L28" s="4"/>
    </row>
    <row r="29" spans="1:18" x14ac:dyDescent="0.3">
      <c r="A29" s="93"/>
      <c r="B29" s="37"/>
      <c r="C29" s="128" t="s">
        <v>415</v>
      </c>
      <c r="D29" s="558"/>
      <c r="E29" s="60" t="s">
        <v>18</v>
      </c>
      <c r="F29" s="60">
        <v>12</v>
      </c>
      <c r="G29" s="513">
        <f>L29</f>
        <v>0</v>
      </c>
      <c r="H29" s="254">
        <f>G29*F29</f>
        <v>0</v>
      </c>
      <c r="I29" s="4"/>
      <c r="J29" s="4"/>
      <c r="K29" s="4"/>
      <c r="L29" s="4"/>
      <c r="M29" s="41"/>
      <c r="N29" s="41"/>
      <c r="O29" s="35"/>
    </row>
    <row r="30" spans="1:18" ht="8.25" customHeight="1" x14ac:dyDescent="0.3">
      <c r="A30" s="97"/>
      <c r="B30" s="36"/>
      <c r="C30" s="438"/>
      <c r="D30" s="555"/>
      <c r="E30" s="193"/>
      <c r="F30" s="193"/>
      <c r="G30" s="512"/>
      <c r="H30" s="250"/>
      <c r="I30" s="4"/>
      <c r="J30" s="4"/>
      <c r="K30" s="4"/>
      <c r="L30" s="4"/>
      <c r="R30" s="237"/>
    </row>
    <row r="31" spans="1:18" ht="41.4" x14ac:dyDescent="0.3">
      <c r="A31" s="97"/>
      <c r="B31" s="36">
        <f>COUNT($B$13:B30)+1</f>
        <v>4</v>
      </c>
      <c r="C31" s="48" t="s">
        <v>475</v>
      </c>
      <c r="D31" s="556"/>
      <c r="E31" s="193"/>
      <c r="F31" s="193"/>
      <c r="G31" s="512"/>
      <c r="H31" s="250"/>
      <c r="I31" s="4"/>
      <c r="J31" s="4"/>
      <c r="K31" s="4"/>
      <c r="L31" s="4"/>
      <c r="O31" s="41"/>
    </row>
    <row r="32" spans="1:18" ht="60.9" customHeight="1" x14ac:dyDescent="0.3">
      <c r="A32" s="97"/>
      <c r="B32" s="36"/>
      <c r="C32" s="44" t="s">
        <v>416</v>
      </c>
      <c r="D32" s="557"/>
      <c r="E32" s="193"/>
      <c r="F32" s="193"/>
      <c r="G32" s="512"/>
      <c r="H32" s="250"/>
      <c r="I32" s="4"/>
      <c r="J32" s="4"/>
      <c r="K32" s="4"/>
      <c r="L32" s="4"/>
      <c r="M32" s="41"/>
      <c r="N32" s="41"/>
      <c r="O32" s="35"/>
    </row>
    <row r="33" spans="1:18" x14ac:dyDescent="0.3">
      <c r="A33" s="93"/>
      <c r="B33" s="37"/>
      <c r="C33" s="128" t="s">
        <v>476</v>
      </c>
      <c r="D33" s="558"/>
      <c r="E33" s="60" t="s">
        <v>18</v>
      </c>
      <c r="F33" s="60"/>
      <c r="G33" s="513">
        <f>L33</f>
        <v>0</v>
      </c>
      <c r="H33" s="254">
        <f>G33*F33</f>
        <v>0</v>
      </c>
      <c r="I33" s="4"/>
      <c r="J33" s="4"/>
      <c r="K33" s="4"/>
      <c r="L33" s="4"/>
      <c r="M33" s="41"/>
      <c r="N33" s="41"/>
      <c r="O33" s="35"/>
    </row>
    <row r="34" spans="1:18" s="309" customFormat="1" ht="8.25" customHeight="1" x14ac:dyDescent="0.3">
      <c r="A34" s="345"/>
      <c r="B34" s="324"/>
      <c r="C34" s="446"/>
      <c r="D34" s="520"/>
      <c r="E34" s="111"/>
      <c r="F34" s="111"/>
      <c r="G34" s="530"/>
      <c r="H34" s="322"/>
      <c r="I34" s="308"/>
      <c r="J34" s="308"/>
      <c r="K34" s="308"/>
      <c r="L34" s="308"/>
      <c r="R34" s="310"/>
    </row>
    <row r="35" spans="1:18" s="309" customFormat="1" ht="43.65" customHeight="1" x14ac:dyDescent="0.3">
      <c r="A35" s="345"/>
      <c r="B35" s="290">
        <f>COUNT($B$14:B34)+1</f>
        <v>5</v>
      </c>
      <c r="C35" s="48" t="s">
        <v>370</v>
      </c>
      <c r="D35" s="571"/>
      <c r="E35" s="111"/>
      <c r="F35" s="111"/>
      <c r="G35" s="530"/>
      <c r="H35" s="322"/>
      <c r="I35" s="308"/>
      <c r="J35" s="308"/>
      <c r="K35" s="308"/>
      <c r="L35" s="308"/>
      <c r="R35" s="310"/>
    </row>
    <row r="36" spans="1:18" s="309" customFormat="1" ht="28.5" customHeight="1" x14ac:dyDescent="0.3">
      <c r="A36" s="345"/>
      <c r="B36" s="324"/>
      <c r="C36" s="44" t="s">
        <v>43</v>
      </c>
      <c r="D36" s="572"/>
      <c r="E36" s="346"/>
      <c r="F36" s="346"/>
      <c r="G36" s="530"/>
      <c r="H36" s="322"/>
      <c r="I36" s="308"/>
      <c r="J36" s="308"/>
      <c r="K36" s="308"/>
      <c r="L36" s="308"/>
    </row>
    <row r="37" spans="1:18" s="324" customFormat="1" x14ac:dyDescent="0.3">
      <c r="A37" s="348"/>
      <c r="B37" s="349"/>
      <c r="C37" s="128" t="s">
        <v>476</v>
      </c>
      <c r="D37" s="573"/>
      <c r="E37" s="350" t="s">
        <v>13</v>
      </c>
      <c r="F37" s="350"/>
      <c r="G37" s="522">
        <f>L37</f>
        <v>0</v>
      </c>
      <c r="H37" s="425">
        <f>G37*F37</f>
        <v>0</v>
      </c>
      <c r="I37" s="320"/>
      <c r="J37" s="320"/>
      <c r="K37" s="320"/>
      <c r="L37" s="308"/>
    </row>
    <row r="38" spans="1:18" ht="8.25" customHeight="1" x14ac:dyDescent="0.3">
      <c r="A38" s="97"/>
      <c r="B38" s="36"/>
      <c r="C38" s="438"/>
      <c r="D38" s="555"/>
      <c r="E38" s="193"/>
      <c r="F38" s="193"/>
      <c r="G38" s="512"/>
      <c r="H38" s="250"/>
      <c r="I38" s="4"/>
      <c r="J38" s="4"/>
      <c r="K38" s="4"/>
      <c r="L38" s="4"/>
      <c r="R38" s="237"/>
    </row>
    <row r="39" spans="1:18" ht="14.4" x14ac:dyDescent="0.3">
      <c r="A39" s="97"/>
      <c r="B39" s="75">
        <f>COUNT($B$12:B38)+1</f>
        <v>6</v>
      </c>
      <c r="C39" s="483" t="s">
        <v>510</v>
      </c>
      <c r="D39" s="556"/>
      <c r="E39" s="193"/>
      <c r="F39" s="193"/>
      <c r="G39" s="512"/>
      <c r="H39" s="250"/>
      <c r="I39" s="4"/>
      <c r="J39" s="4"/>
      <c r="K39" s="4"/>
      <c r="L39" s="4"/>
    </row>
    <row r="40" spans="1:18" ht="82.8" x14ac:dyDescent="0.3">
      <c r="A40" s="97"/>
      <c r="B40" s="36"/>
      <c r="C40" s="44" t="s">
        <v>509</v>
      </c>
      <c r="D40" s="557"/>
      <c r="E40" s="193"/>
      <c r="F40" s="193"/>
      <c r="G40" s="512"/>
      <c r="H40" s="250"/>
      <c r="I40" s="4"/>
      <c r="J40" s="4"/>
      <c r="K40" s="4"/>
      <c r="L40" s="4"/>
      <c r="M40" s="41"/>
      <c r="N40" s="41"/>
      <c r="O40" s="35"/>
    </row>
    <row r="41" spans="1:18" s="476" customFormat="1" x14ac:dyDescent="0.3">
      <c r="A41" s="473"/>
      <c r="B41" s="474"/>
      <c r="C41" s="128" t="s">
        <v>511</v>
      </c>
      <c r="D41" s="568"/>
      <c r="E41" s="65" t="s">
        <v>13</v>
      </c>
      <c r="F41" s="65">
        <v>1</v>
      </c>
      <c r="G41" s="513">
        <f>L41</f>
        <v>0</v>
      </c>
      <c r="H41" s="254">
        <f>G41*F41</f>
        <v>0</v>
      </c>
      <c r="I41" s="400"/>
      <c r="J41" s="400"/>
      <c r="K41" s="400"/>
      <c r="L41" s="400"/>
      <c r="M41" s="475"/>
      <c r="N41" s="475"/>
      <c r="O41" s="251"/>
    </row>
    <row r="42" spans="1:18" ht="8.25" customHeight="1" x14ac:dyDescent="0.3">
      <c r="A42" s="97"/>
      <c r="B42" s="36"/>
      <c r="C42" s="438"/>
      <c r="D42" s="555"/>
      <c r="E42" s="193"/>
      <c r="F42" s="193"/>
      <c r="G42" s="512"/>
      <c r="H42" s="250"/>
      <c r="I42" s="4"/>
      <c r="J42" s="4"/>
      <c r="K42" s="4"/>
      <c r="L42" s="4"/>
      <c r="R42" s="237"/>
    </row>
    <row r="43" spans="1:18" s="68" customFormat="1" ht="14.4" x14ac:dyDescent="0.3">
      <c r="A43" s="183"/>
      <c r="B43" s="36">
        <f>COUNT($B$13:B42)+1</f>
        <v>7</v>
      </c>
      <c r="C43" s="48" t="s">
        <v>244</v>
      </c>
      <c r="D43" s="556"/>
      <c r="E43" s="256"/>
      <c r="F43" s="256"/>
      <c r="G43" s="512"/>
      <c r="H43" s="250"/>
      <c r="I43" s="173"/>
      <c r="J43" s="173"/>
      <c r="K43" s="173"/>
      <c r="L43" s="173"/>
      <c r="O43" s="239"/>
    </row>
    <row r="44" spans="1:18" s="68" customFormat="1" ht="28.8" x14ac:dyDescent="0.3">
      <c r="A44" s="101"/>
      <c r="B44" s="69"/>
      <c r="C44" s="45" t="s">
        <v>69</v>
      </c>
      <c r="D44" s="558"/>
      <c r="E44" s="65" t="s">
        <v>13</v>
      </c>
      <c r="F44" s="65">
        <v>1</v>
      </c>
      <c r="G44" s="513">
        <f>L44</f>
        <v>0</v>
      </c>
      <c r="H44" s="254">
        <f>G44*F44</f>
        <v>0</v>
      </c>
      <c r="I44" s="173"/>
      <c r="J44" s="173"/>
      <c r="K44" s="173"/>
      <c r="L44" s="219"/>
      <c r="M44" s="240"/>
      <c r="N44" s="239"/>
      <c r="O44" s="241"/>
    </row>
    <row r="45" spans="1:18" ht="8.25" customHeight="1" x14ac:dyDescent="0.3">
      <c r="A45" s="97"/>
      <c r="B45" s="36"/>
      <c r="C45" s="438"/>
      <c r="D45" s="555"/>
      <c r="E45" s="193"/>
      <c r="F45" s="193"/>
      <c r="G45" s="512"/>
      <c r="H45" s="250"/>
      <c r="I45" s="4"/>
      <c r="J45" s="4"/>
      <c r="K45" s="4"/>
      <c r="L45" s="4"/>
      <c r="R45" s="237"/>
    </row>
    <row r="46" spans="1:18" s="73" customFormat="1" ht="14.4" x14ac:dyDescent="0.3">
      <c r="A46" s="99"/>
      <c r="B46" s="36">
        <f>COUNT($B$13:B45)+1</f>
        <v>8</v>
      </c>
      <c r="C46" s="48" t="s">
        <v>68</v>
      </c>
      <c r="D46" s="544"/>
      <c r="E46" s="256"/>
      <c r="F46" s="256"/>
      <c r="G46" s="512"/>
      <c r="H46" s="250"/>
      <c r="I46" s="34"/>
      <c r="J46" s="34"/>
      <c r="K46" s="173"/>
      <c r="L46" s="34"/>
    </row>
    <row r="47" spans="1:18" s="73" customFormat="1" ht="55.2" x14ac:dyDescent="0.3">
      <c r="A47" s="98"/>
      <c r="B47" s="71"/>
      <c r="C47" s="45" t="s">
        <v>417</v>
      </c>
      <c r="D47" s="558"/>
      <c r="E47" s="65" t="s">
        <v>13</v>
      </c>
      <c r="F47" s="65">
        <v>1</v>
      </c>
      <c r="G47" s="513">
        <f>L47</f>
        <v>0</v>
      </c>
      <c r="H47" s="254">
        <f>G47*F47</f>
        <v>0</v>
      </c>
      <c r="I47" s="34"/>
      <c r="J47" s="34"/>
      <c r="K47" s="173"/>
      <c r="L47" s="34"/>
    </row>
    <row r="48" spans="1:18" ht="8.25" customHeight="1" x14ac:dyDescent="0.3">
      <c r="A48" s="97"/>
      <c r="B48" s="36"/>
      <c r="C48" s="438"/>
      <c r="D48" s="555"/>
      <c r="E48" s="193"/>
      <c r="F48" s="193"/>
      <c r="G48" s="512"/>
      <c r="H48" s="250"/>
      <c r="I48" s="4"/>
      <c r="J48" s="4"/>
      <c r="K48" s="4"/>
      <c r="L48" s="4"/>
      <c r="R48" s="237"/>
    </row>
    <row r="49" spans="1:18" s="73" customFormat="1" x14ac:dyDescent="0.3">
      <c r="A49" s="99"/>
      <c r="B49" s="36">
        <f>COUNT($B$13:B48)+1</f>
        <v>9</v>
      </c>
      <c r="C49" s="48" t="s">
        <v>418</v>
      </c>
      <c r="D49" s="544"/>
      <c r="E49" s="256"/>
      <c r="F49" s="256"/>
      <c r="G49" s="512"/>
      <c r="H49" s="250"/>
      <c r="I49" s="34"/>
      <c r="J49" s="34"/>
      <c r="K49" s="173"/>
      <c r="L49" s="34"/>
    </row>
    <row r="50" spans="1:18" s="73" customFormat="1" ht="14.4" x14ac:dyDescent="0.3">
      <c r="A50" s="98"/>
      <c r="B50" s="71"/>
      <c r="C50" s="45"/>
      <c r="D50" s="558"/>
      <c r="E50" s="65" t="s">
        <v>13</v>
      </c>
      <c r="F50" s="65">
        <v>1</v>
      </c>
      <c r="G50" s="513">
        <f>L50</f>
        <v>0</v>
      </c>
      <c r="H50" s="254">
        <f>G50*F50</f>
        <v>0</v>
      </c>
      <c r="I50" s="34"/>
      <c r="J50" s="34"/>
      <c r="K50" s="173"/>
      <c r="L50" s="34"/>
    </row>
    <row r="51" spans="1:18" s="138" customFormat="1" ht="8.25" customHeight="1" x14ac:dyDescent="0.3">
      <c r="A51" s="141"/>
      <c r="B51" s="142"/>
      <c r="C51" s="484"/>
      <c r="D51" s="559"/>
      <c r="E51" s="377"/>
      <c r="F51" s="377"/>
      <c r="G51" s="516"/>
      <c r="H51" s="378"/>
      <c r="I51" s="139"/>
      <c r="J51" s="139"/>
      <c r="K51" s="139"/>
      <c r="L51" s="139"/>
      <c r="R51" s="140"/>
    </row>
    <row r="52" spans="1:18" s="138" customFormat="1" ht="27.6" x14ac:dyDescent="0.3">
      <c r="A52" s="141"/>
      <c r="B52" s="36">
        <f>COUNT($B$13:B51)+1</f>
        <v>10</v>
      </c>
      <c r="C52" s="162" t="s">
        <v>70</v>
      </c>
      <c r="D52" s="560"/>
      <c r="E52" s="377"/>
      <c r="F52" s="377"/>
      <c r="G52" s="516"/>
      <c r="H52" s="378"/>
      <c r="I52" s="139"/>
      <c r="J52" s="139"/>
      <c r="K52" s="139"/>
      <c r="L52" s="139"/>
    </row>
    <row r="53" spans="1:18" s="138" customFormat="1" ht="15" thickBot="1" x14ac:dyDescent="0.35">
      <c r="A53" s="165"/>
      <c r="B53" s="166"/>
      <c r="C53" s="167"/>
      <c r="D53" s="562"/>
      <c r="E53" s="168" t="s">
        <v>15</v>
      </c>
      <c r="F53" s="169">
        <v>0.03</v>
      </c>
      <c r="G53" s="541"/>
      <c r="H53" s="381">
        <f>SUM(H14:H50)*3%</f>
        <v>0</v>
      </c>
      <c r="I53" s="139"/>
      <c r="J53" s="139"/>
      <c r="K53" s="139"/>
      <c r="L53" s="139"/>
    </row>
    <row r="54" spans="1:18" ht="15" thickTop="1" x14ac:dyDescent="0.3">
      <c r="A54" s="112"/>
      <c r="B54" s="113"/>
      <c r="C54" s="485"/>
      <c r="D54" s="114"/>
      <c r="E54" s="115"/>
      <c r="F54" s="115"/>
      <c r="G54" s="414" t="s">
        <v>424</v>
      </c>
      <c r="H54" s="116">
        <f>SUM(H14:H53)</f>
        <v>0</v>
      </c>
      <c r="I54" s="4"/>
      <c r="J54" s="4"/>
      <c r="K54" s="4"/>
    </row>
    <row r="55" spans="1:18" ht="14.4" x14ac:dyDescent="0.3">
      <c r="C55" s="486"/>
    </row>
    <row r="56" spans="1:18" ht="14.4" x14ac:dyDescent="0.3">
      <c r="C56" s="486"/>
    </row>
    <row r="57" spans="1:18" ht="14.4" x14ac:dyDescent="0.3">
      <c r="C57" s="486"/>
    </row>
    <row r="58" spans="1:18" ht="14.4" x14ac:dyDescent="0.3">
      <c r="C58" s="486"/>
    </row>
    <row r="59" spans="1:18" x14ac:dyDescent="0.3">
      <c r="C59" s="486"/>
    </row>
    <row r="60" spans="1:18" x14ac:dyDescent="0.3">
      <c r="C60" s="486"/>
    </row>
    <row r="61" spans="1:18" x14ac:dyDescent="0.3">
      <c r="C61" s="486"/>
    </row>
    <row r="62" spans="1:18" x14ac:dyDescent="0.3">
      <c r="C62" s="486"/>
    </row>
    <row r="63" spans="1:18" x14ac:dyDescent="0.3">
      <c r="C63" s="486"/>
    </row>
    <row r="64" spans="1:18" x14ac:dyDescent="0.3">
      <c r="C64" s="486"/>
    </row>
    <row r="65" spans="3:3" x14ac:dyDescent="0.3">
      <c r="C65" s="486"/>
    </row>
    <row r="66" spans="3:3" x14ac:dyDescent="0.3">
      <c r="C66" s="486"/>
    </row>
    <row r="67" spans="3:3" x14ac:dyDescent="0.3">
      <c r="C67" s="486"/>
    </row>
    <row r="68" spans="3:3" x14ac:dyDescent="0.3">
      <c r="C68" s="486"/>
    </row>
    <row r="69" spans="3:3" x14ac:dyDescent="0.3">
      <c r="C69" s="486"/>
    </row>
    <row r="70" spans="3:3" x14ac:dyDescent="0.3">
      <c r="C70" s="486"/>
    </row>
    <row r="71" spans="3:3" x14ac:dyDescent="0.3">
      <c r="C71" s="486"/>
    </row>
    <row r="72" spans="3:3" x14ac:dyDescent="0.3">
      <c r="C72" s="486"/>
    </row>
    <row r="73" spans="3:3" x14ac:dyDescent="0.3">
      <c r="C73" s="486"/>
    </row>
    <row r="74" spans="3:3" x14ac:dyDescent="0.3">
      <c r="C74" s="486"/>
    </row>
  </sheetData>
  <sheetProtection algorithmName="SHA-512" hashValue="/RlC10xVON9JQcp4Tz8z356uYPcInq/3vkv8JwzJjO95toJXrM262twLS9QyLfsK41WjV5TjsUyqNB5lSAXAng==" saltValue="kMLXaT1STfV7xwIGq05wPg==" spinCount="100000" sheet="1" objects="1" scenarios="1"/>
  <mergeCells count="1">
    <mergeCell ref="A7:H7"/>
  </mergeCells>
  <pageMargins left="0.70866141732283472" right="0.70866141732283472" top="0.74803149606299213" bottom="0.74803149606299213" header="0.31496062992125984" footer="0.31496062992125984"/>
  <pageSetup paperSize="9" orientation="portrait" r:id="rId1"/>
  <headerFooter>
    <oddHeader>&amp;L&amp;"Arial Narrow,Navadno"&amp;8HIA, projektiranje strojnih inštalacij, s.p.</oddHeader>
    <oddFooter>&amp;L&amp;"Arial Narrow,Navadno"&amp;8Načrt strojnih inštalacij/PZI/št.nač. SA-23/19
Objekt: Lekarna Kranj št. pr. P-085/19</oddFooter>
  </headerFooter>
  <rowBreaks count="2" manualBreakCount="2">
    <brk id="19" max="7" man="1"/>
    <brk id="34"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view="pageBreakPreview" topLeftCell="A115" zoomScaleNormal="100" zoomScaleSheetLayoutView="100" workbookViewId="0">
      <selection activeCell="D16" sqref="D16"/>
    </sheetView>
  </sheetViews>
  <sheetFormatPr defaultColWidth="9.109375" defaultRowHeight="13.8" x14ac:dyDescent="0.3"/>
  <cols>
    <col min="1" max="2" width="3.33203125" style="81" customWidth="1"/>
    <col min="3" max="3" width="38.77734375" style="2" customWidth="1"/>
    <col min="4" max="4" width="9.77734375" style="2" customWidth="1"/>
    <col min="5" max="5" width="4.77734375" style="3" customWidth="1"/>
    <col min="6" max="6" width="5.33203125" style="3" customWidth="1"/>
    <col min="7" max="8" width="10.77734375" style="2" customWidth="1"/>
    <col min="9" max="10" width="9.109375" style="2"/>
    <col min="11" max="11" width="12.44140625" style="2" customWidth="1"/>
    <col min="12" max="12" width="19.33203125" style="2" customWidth="1"/>
    <col min="13" max="13" width="18.88671875" style="2" customWidth="1"/>
    <col min="14" max="14" width="59.88671875" style="2" customWidth="1"/>
    <col min="15" max="15" width="37.88671875" style="2" customWidth="1"/>
    <col min="16" max="16" width="9.109375" style="2" customWidth="1"/>
    <col min="17" max="20" width="9.109375" style="2"/>
    <col min="21" max="21" width="45.44140625" style="2" customWidth="1"/>
    <col min="22" max="16384" width="9.109375" style="2"/>
  </cols>
  <sheetData>
    <row r="1" spans="1:18" ht="14.4" x14ac:dyDescent="0.3">
      <c r="A1" s="90"/>
    </row>
    <row r="2" spans="1:18" ht="14.4" x14ac:dyDescent="0.3">
      <c r="A2" s="91" t="s">
        <v>433</v>
      </c>
      <c r="B2" s="105" t="s">
        <v>41</v>
      </c>
      <c r="C2" s="10"/>
      <c r="D2" s="10"/>
      <c r="E2" s="11"/>
      <c r="F2" s="11"/>
      <c r="G2" s="10"/>
      <c r="H2" s="14"/>
    </row>
    <row r="3" spans="1:18" x14ac:dyDescent="0.3">
      <c r="A3" s="97"/>
      <c r="B3" s="104" t="s">
        <v>4</v>
      </c>
      <c r="C3" s="7"/>
      <c r="D3" s="7"/>
      <c r="E3" s="9"/>
      <c r="F3" s="9"/>
      <c r="G3" s="7"/>
      <c r="H3" s="16"/>
    </row>
    <row r="4" spans="1:18" ht="14.4" x14ac:dyDescent="0.3">
      <c r="A4" s="97"/>
      <c r="B4" s="36"/>
      <c r="C4" s="7"/>
      <c r="D4" s="7"/>
      <c r="E4" s="9"/>
      <c r="F4" s="9"/>
      <c r="G4" s="7"/>
      <c r="H4" s="16"/>
    </row>
    <row r="5" spans="1:18" x14ac:dyDescent="0.3">
      <c r="A5" s="91" t="str">
        <f>A2</f>
        <v>4.5</v>
      </c>
      <c r="B5" s="82">
        <v>7</v>
      </c>
      <c r="C5" s="12" t="s">
        <v>308</v>
      </c>
      <c r="D5" s="12"/>
      <c r="E5" s="11"/>
      <c r="F5" s="11"/>
      <c r="G5" s="10"/>
      <c r="H5" s="14"/>
    </row>
    <row r="6" spans="1:18" ht="73.349999999999994" customHeight="1" x14ac:dyDescent="0.3">
      <c r="A6" s="660" t="s">
        <v>506</v>
      </c>
      <c r="B6" s="661"/>
      <c r="C6" s="661"/>
      <c r="D6" s="661"/>
      <c r="E6" s="661"/>
      <c r="F6" s="661"/>
      <c r="G6" s="661"/>
      <c r="H6" s="662"/>
      <c r="K6" s="34"/>
      <c r="L6" s="34"/>
      <c r="M6" s="73"/>
      <c r="N6" s="73"/>
      <c r="O6" s="73"/>
      <c r="P6" s="73"/>
    </row>
    <row r="7" spans="1:18" ht="18.899999999999999" customHeight="1" x14ac:dyDescent="0.3">
      <c r="A7" s="97" t="s">
        <v>32</v>
      </c>
      <c r="B7" s="83"/>
      <c r="C7" s="401"/>
      <c r="D7" s="401"/>
      <c r="E7" s="401"/>
      <c r="F7" s="401"/>
      <c r="G7" s="401"/>
      <c r="H7" s="212"/>
      <c r="K7" s="34"/>
      <c r="L7" s="34"/>
      <c r="M7" s="73"/>
      <c r="N7" s="73"/>
      <c r="O7" s="73"/>
      <c r="P7" s="73"/>
    </row>
    <row r="8" spans="1:18" ht="8.25" customHeight="1" x14ac:dyDescent="0.3">
      <c r="A8" s="93"/>
      <c r="B8" s="37"/>
      <c r="C8" s="13"/>
      <c r="D8" s="13"/>
      <c r="E8" s="6"/>
      <c r="F8" s="6"/>
      <c r="G8" s="5"/>
      <c r="H8" s="15"/>
      <c r="K8" s="34"/>
      <c r="L8" s="34"/>
      <c r="M8" s="73"/>
      <c r="N8" s="73"/>
      <c r="O8" s="73"/>
      <c r="P8" s="73"/>
    </row>
    <row r="9" spans="1:18" ht="6" customHeight="1" x14ac:dyDescent="0.3">
      <c r="A9" s="94"/>
      <c r="B9" s="84"/>
      <c r="C9" s="55"/>
      <c r="D9" s="55"/>
      <c r="E9" s="56"/>
      <c r="F9" s="56"/>
      <c r="G9" s="55"/>
      <c r="H9" s="57"/>
      <c r="K9" s="34"/>
      <c r="L9" s="34"/>
      <c r="M9" s="73"/>
      <c r="N9" s="73"/>
      <c r="O9" s="73"/>
      <c r="P9" s="73"/>
    </row>
    <row r="10" spans="1:18" ht="15" customHeight="1" x14ac:dyDescent="0.3">
      <c r="A10" s="95" t="s">
        <v>1</v>
      </c>
      <c r="B10" s="85"/>
      <c r="C10" s="18" t="s">
        <v>2</v>
      </c>
      <c r="D10" s="18"/>
      <c r="E10" s="19" t="s">
        <v>10</v>
      </c>
      <c r="F10" s="20" t="s">
        <v>6</v>
      </c>
      <c r="G10" s="21" t="s">
        <v>7</v>
      </c>
      <c r="H10" s="22" t="s">
        <v>8</v>
      </c>
      <c r="K10" s="34"/>
      <c r="L10" s="34"/>
      <c r="M10" s="73"/>
      <c r="N10" s="73"/>
      <c r="O10" s="73"/>
      <c r="P10" s="73"/>
    </row>
    <row r="11" spans="1:18" ht="15" customHeight="1" thickBot="1" x14ac:dyDescent="0.35">
      <c r="A11" s="102"/>
      <c r="B11" s="86"/>
      <c r="C11" s="23"/>
      <c r="D11" s="23"/>
      <c r="E11" s="24" t="s">
        <v>11</v>
      </c>
      <c r="F11" s="25"/>
      <c r="G11" s="26" t="s">
        <v>9</v>
      </c>
      <c r="H11" s="27" t="s">
        <v>9</v>
      </c>
      <c r="K11" s="34"/>
      <c r="L11" s="34"/>
      <c r="M11" s="73"/>
      <c r="N11" s="73"/>
      <c r="O11" s="73"/>
      <c r="P11" s="73"/>
    </row>
    <row r="12" spans="1:18" s="73" customFormat="1" ht="8.25" customHeight="1" thickTop="1" x14ac:dyDescent="0.3">
      <c r="A12" s="99"/>
      <c r="B12" s="75"/>
      <c r="C12" s="50"/>
      <c r="D12" s="74"/>
      <c r="E12" s="67"/>
      <c r="F12" s="67"/>
      <c r="G12" s="32"/>
      <c r="H12" s="33"/>
      <c r="I12" s="34"/>
      <c r="J12" s="34"/>
      <c r="K12" s="34"/>
      <c r="L12" s="34"/>
    </row>
    <row r="13" spans="1:18" s="73" customFormat="1" ht="8.25" customHeight="1" x14ac:dyDescent="0.3">
      <c r="A13" s="99"/>
      <c r="B13" s="75"/>
      <c r="C13" s="50"/>
      <c r="D13" s="577"/>
      <c r="E13" s="67"/>
      <c r="F13" s="67"/>
      <c r="G13" s="565"/>
      <c r="H13" s="33"/>
      <c r="I13" s="34"/>
      <c r="J13" s="34"/>
      <c r="K13" s="34"/>
      <c r="L13" s="34"/>
    </row>
    <row r="14" spans="1:18" s="73" customFormat="1" ht="41.4" x14ac:dyDescent="0.3">
      <c r="A14" s="99"/>
      <c r="B14" s="75">
        <f>COUNT($B$11:B12)+1</f>
        <v>1</v>
      </c>
      <c r="C14" s="51" t="s">
        <v>158</v>
      </c>
      <c r="D14" s="556"/>
      <c r="E14" s="66"/>
      <c r="F14" s="66"/>
      <c r="G14" s="512"/>
      <c r="H14" s="250"/>
      <c r="I14" s="34"/>
      <c r="J14" s="34"/>
      <c r="K14" s="34"/>
      <c r="L14" s="34"/>
    </row>
    <row r="15" spans="1:18" s="73" customFormat="1" x14ac:dyDescent="0.3">
      <c r="A15" s="98"/>
      <c r="B15" s="71"/>
      <c r="C15" s="487" t="s">
        <v>157</v>
      </c>
      <c r="D15" s="554"/>
      <c r="E15" s="65" t="s">
        <v>13</v>
      </c>
      <c r="F15" s="65">
        <v>2</v>
      </c>
      <c r="G15" s="513">
        <f>L15</f>
        <v>0</v>
      </c>
      <c r="H15" s="254">
        <f>G15*F15</f>
        <v>0</v>
      </c>
      <c r="I15" s="34"/>
      <c r="J15" s="34"/>
      <c r="K15" s="34"/>
      <c r="L15" s="34"/>
    </row>
    <row r="16" spans="1:18" ht="8.25" customHeight="1" x14ac:dyDescent="0.3">
      <c r="A16" s="97"/>
      <c r="B16" s="36"/>
      <c r="C16" s="53"/>
      <c r="D16" s="570"/>
      <c r="E16" s="193"/>
      <c r="F16" s="193"/>
      <c r="G16" s="555"/>
      <c r="H16" s="373"/>
      <c r="L16" s="4"/>
      <c r="R16"/>
    </row>
    <row r="17" spans="1:21" ht="41.4" x14ac:dyDescent="0.3">
      <c r="A17" s="97"/>
      <c r="B17" s="75">
        <f>COUNT($B$11:B15)+1</f>
        <v>2</v>
      </c>
      <c r="C17" s="48" t="s">
        <v>134</v>
      </c>
      <c r="D17" s="544"/>
      <c r="E17" s="193"/>
      <c r="F17" s="193"/>
      <c r="G17" s="518"/>
      <c r="H17" s="201"/>
      <c r="I17" s="4"/>
      <c r="J17" s="4"/>
      <c r="K17" s="4"/>
      <c r="L17" s="4"/>
      <c r="N17" s="179"/>
      <c r="R17" s="39"/>
    </row>
    <row r="18" spans="1:21" ht="216" customHeight="1" x14ac:dyDescent="0.3">
      <c r="A18" s="97"/>
      <c r="B18" s="36"/>
      <c r="C18" s="54" t="s">
        <v>431</v>
      </c>
      <c r="D18" s="545"/>
      <c r="E18" s="193"/>
      <c r="F18" s="193"/>
      <c r="G18" s="518"/>
      <c r="H18" s="201"/>
      <c r="I18" s="4"/>
      <c r="J18" s="4"/>
      <c r="K18" s="4"/>
      <c r="L18" s="4"/>
      <c r="N18" s="196"/>
      <c r="O18" s="41"/>
      <c r="R18" s="39"/>
      <c r="U18" s="41"/>
    </row>
    <row r="19" spans="1:21" ht="107.25" customHeight="1" x14ac:dyDescent="0.3">
      <c r="A19" s="97"/>
      <c r="B19" s="36"/>
      <c r="C19" s="50" t="s">
        <v>135</v>
      </c>
      <c r="D19" s="550"/>
      <c r="E19" s="193"/>
      <c r="F19" s="193"/>
      <c r="G19" s="518"/>
      <c r="H19" s="201"/>
      <c r="I19" s="4"/>
      <c r="J19" s="4"/>
      <c r="K19" s="4"/>
      <c r="L19" s="4"/>
      <c r="N19" s="179"/>
      <c r="O19" s="177"/>
      <c r="R19" s="39"/>
      <c r="U19" s="41"/>
    </row>
    <row r="20" spans="1:21" ht="137.4" customHeight="1" x14ac:dyDescent="0.3">
      <c r="A20" s="97"/>
      <c r="B20" s="36"/>
      <c r="C20" s="50" t="s">
        <v>508</v>
      </c>
      <c r="D20" s="550"/>
      <c r="E20" s="193"/>
      <c r="F20" s="193"/>
      <c r="G20" s="518"/>
      <c r="H20" s="201"/>
      <c r="I20" s="4"/>
      <c r="J20" s="4"/>
      <c r="K20" s="4"/>
      <c r="L20" s="4"/>
      <c r="N20" s="179"/>
      <c r="O20" s="177"/>
      <c r="R20" s="39"/>
      <c r="U20" s="41"/>
    </row>
    <row r="21" spans="1:21" ht="179.4" x14ac:dyDescent="0.3">
      <c r="A21" s="97"/>
      <c r="B21" s="36"/>
      <c r="C21" s="54" t="s">
        <v>159</v>
      </c>
      <c r="D21" s="545"/>
      <c r="E21" s="193"/>
      <c r="F21" s="193"/>
      <c r="G21" s="518"/>
      <c r="H21" s="201"/>
      <c r="I21" s="4"/>
      <c r="J21" s="4"/>
      <c r="K21" s="4"/>
      <c r="L21" s="4"/>
      <c r="N21" s="135"/>
      <c r="O21" s="41"/>
      <c r="R21" s="39"/>
      <c r="U21" s="41"/>
    </row>
    <row r="22" spans="1:21" ht="127.05" customHeight="1" x14ac:dyDescent="0.3">
      <c r="A22" s="97"/>
      <c r="B22" s="36"/>
      <c r="C22" s="54" t="s">
        <v>137</v>
      </c>
      <c r="D22" s="545"/>
      <c r="E22" s="193"/>
      <c r="F22" s="193"/>
      <c r="G22" s="518"/>
      <c r="H22" s="201"/>
      <c r="I22" s="4"/>
      <c r="J22" s="4"/>
      <c r="K22" s="4"/>
      <c r="L22" s="4"/>
      <c r="N22" s="179"/>
      <c r="O22" s="177"/>
      <c r="R22" s="39"/>
      <c r="U22" s="41"/>
    </row>
    <row r="23" spans="1:21" ht="82.5" customHeight="1" x14ac:dyDescent="0.3">
      <c r="A23" s="97"/>
      <c r="B23" s="36"/>
      <c r="C23" s="178" t="s">
        <v>136</v>
      </c>
      <c r="D23" s="578"/>
      <c r="E23" s="193"/>
      <c r="F23" s="193"/>
      <c r="G23" s="518"/>
      <c r="H23" s="201"/>
      <c r="I23" s="4"/>
      <c r="J23" s="4"/>
      <c r="K23" s="4"/>
      <c r="L23" s="4"/>
      <c r="N23" s="135"/>
      <c r="O23" s="41"/>
      <c r="R23" s="39"/>
      <c r="U23" s="41"/>
    </row>
    <row r="24" spans="1:21" s="68" customFormat="1" ht="28.8" x14ac:dyDescent="0.3">
      <c r="A24" s="101"/>
      <c r="B24" s="69"/>
      <c r="C24" s="487" t="s">
        <v>160</v>
      </c>
      <c r="D24" s="579"/>
      <c r="E24" s="65" t="s">
        <v>12</v>
      </c>
      <c r="F24" s="65">
        <v>1</v>
      </c>
      <c r="G24" s="513">
        <f>L24</f>
        <v>0</v>
      </c>
      <c r="H24" s="254">
        <f>G24*F24</f>
        <v>0</v>
      </c>
      <c r="I24" s="34"/>
      <c r="J24" s="34"/>
      <c r="K24" s="4"/>
      <c r="L24" s="34"/>
      <c r="N24" s="134"/>
    </row>
    <row r="25" spans="1:21" s="73" customFormat="1" ht="8.25" customHeight="1" x14ac:dyDescent="0.3">
      <c r="A25" s="99"/>
      <c r="B25" s="75"/>
      <c r="C25" s="50"/>
      <c r="D25" s="577"/>
      <c r="E25" s="256"/>
      <c r="F25" s="256"/>
      <c r="G25" s="512"/>
      <c r="H25" s="250"/>
      <c r="I25" s="34"/>
      <c r="J25" s="34"/>
      <c r="K25" s="34"/>
      <c r="L25" s="34"/>
      <c r="N25" s="134"/>
    </row>
    <row r="26" spans="1:21" s="73" customFormat="1" ht="15.6" x14ac:dyDescent="0.3">
      <c r="A26" s="99"/>
      <c r="B26" s="75">
        <f>COUNT($B$11:B24)+1</f>
        <v>3</v>
      </c>
      <c r="C26" s="48" t="s">
        <v>140</v>
      </c>
      <c r="D26" s="544"/>
      <c r="E26" s="66"/>
      <c r="F26" s="66"/>
      <c r="G26" s="512"/>
      <c r="H26" s="250"/>
      <c r="I26" s="34"/>
      <c r="J26" s="34"/>
      <c r="K26" s="34"/>
      <c r="L26" s="34"/>
      <c r="N26" s="135"/>
    </row>
    <row r="27" spans="1:21" s="73" customFormat="1" ht="105.6" customHeight="1" x14ac:dyDescent="0.3">
      <c r="A27" s="99"/>
      <c r="B27" s="75"/>
      <c r="C27" s="54" t="s">
        <v>161</v>
      </c>
      <c r="D27" s="545"/>
      <c r="E27" s="66"/>
      <c r="F27" s="66"/>
      <c r="G27" s="512"/>
      <c r="H27" s="250"/>
      <c r="I27" s="34"/>
      <c r="J27" s="34"/>
      <c r="K27" s="34"/>
      <c r="L27" s="34"/>
      <c r="N27" s="135"/>
    </row>
    <row r="28" spans="1:21" ht="41.4" x14ac:dyDescent="0.3">
      <c r="A28" s="97"/>
      <c r="B28" s="36"/>
      <c r="C28" s="54" t="s">
        <v>139</v>
      </c>
      <c r="D28" s="545"/>
      <c r="E28" s="193"/>
      <c r="F28" s="193"/>
      <c r="G28" s="518"/>
      <c r="H28" s="201"/>
      <c r="I28" s="4"/>
      <c r="J28" s="4"/>
      <c r="K28" s="4"/>
      <c r="L28" s="4"/>
      <c r="O28" s="41"/>
      <c r="R28" s="39"/>
    </row>
    <row r="29" spans="1:21" s="73" customFormat="1" ht="14.4" x14ac:dyDescent="0.3">
      <c r="A29" s="98"/>
      <c r="B29" s="71"/>
      <c r="C29" s="487" t="s">
        <v>138</v>
      </c>
      <c r="D29" s="579"/>
      <c r="E29" s="65" t="s">
        <v>13</v>
      </c>
      <c r="F29" s="65">
        <v>2</v>
      </c>
      <c r="G29" s="513">
        <f>L29</f>
        <v>0</v>
      </c>
      <c r="H29" s="254">
        <f>G29*F29</f>
        <v>0</v>
      </c>
      <c r="I29" s="34"/>
      <c r="J29" s="34"/>
      <c r="K29" s="34"/>
      <c r="L29" s="34"/>
    </row>
    <row r="30" spans="1:21" s="73" customFormat="1" ht="8.25" customHeight="1" x14ac:dyDescent="0.3">
      <c r="A30" s="99"/>
      <c r="B30" s="75"/>
      <c r="C30" s="50"/>
      <c r="D30" s="577"/>
      <c r="E30" s="256"/>
      <c r="F30" s="256"/>
      <c r="G30" s="512"/>
      <c r="H30" s="250"/>
      <c r="I30" s="34"/>
      <c r="J30" s="34"/>
      <c r="K30" s="34"/>
      <c r="L30" s="34"/>
    </row>
    <row r="31" spans="1:21" s="73" customFormat="1" ht="27.6" x14ac:dyDescent="0.3">
      <c r="A31" s="99"/>
      <c r="B31" s="75">
        <f>COUNT($B$11:B29)+1</f>
        <v>4</v>
      </c>
      <c r="C31" s="51" t="s">
        <v>142</v>
      </c>
      <c r="D31" s="556"/>
      <c r="E31" s="66"/>
      <c r="F31" s="66"/>
      <c r="G31" s="512"/>
      <c r="H31" s="250"/>
      <c r="I31" s="34"/>
      <c r="J31" s="34"/>
      <c r="K31" s="34"/>
      <c r="L31" s="34"/>
    </row>
    <row r="32" spans="1:21" s="73" customFormat="1" ht="115.8" customHeight="1" x14ac:dyDescent="0.3">
      <c r="A32" s="99"/>
      <c r="B32" s="75"/>
      <c r="C32" s="44" t="s">
        <v>197</v>
      </c>
      <c r="D32" s="557"/>
      <c r="E32" s="66"/>
      <c r="F32" s="66"/>
      <c r="G32" s="512"/>
      <c r="H32" s="250"/>
      <c r="I32" s="34"/>
      <c r="J32" s="34"/>
      <c r="K32" s="34"/>
      <c r="L32" s="34"/>
    </row>
    <row r="33" spans="1:18" ht="17.7" customHeight="1" x14ac:dyDescent="0.3">
      <c r="A33" s="97"/>
      <c r="B33" s="36"/>
      <c r="C33" s="52" t="s">
        <v>145</v>
      </c>
      <c r="D33" s="580"/>
      <c r="E33" s="193"/>
      <c r="F33" s="193"/>
      <c r="G33" s="518"/>
      <c r="H33" s="201"/>
      <c r="I33" s="4"/>
      <c r="J33" s="4"/>
      <c r="K33" s="4"/>
      <c r="L33" s="4"/>
      <c r="O33" s="180"/>
      <c r="R33" s="39"/>
    </row>
    <row r="34" spans="1:18" s="73" customFormat="1" x14ac:dyDescent="0.3">
      <c r="A34" s="98"/>
      <c r="B34" s="71"/>
      <c r="C34" s="487" t="s">
        <v>198</v>
      </c>
      <c r="D34" s="554"/>
      <c r="E34" s="65" t="s">
        <v>13</v>
      </c>
      <c r="F34" s="65">
        <v>3</v>
      </c>
      <c r="G34" s="513">
        <f>L34</f>
        <v>0</v>
      </c>
      <c r="H34" s="254">
        <f>G34*F34</f>
        <v>0</v>
      </c>
      <c r="I34" s="34"/>
      <c r="J34" s="34"/>
      <c r="K34" s="32"/>
      <c r="L34" s="34"/>
    </row>
    <row r="35" spans="1:18" s="73" customFormat="1" ht="8.25" customHeight="1" x14ac:dyDescent="0.3">
      <c r="A35" s="99"/>
      <c r="B35" s="75"/>
      <c r="C35" s="50"/>
      <c r="D35" s="577"/>
      <c r="E35" s="256"/>
      <c r="F35" s="256"/>
      <c r="G35" s="512"/>
      <c r="H35" s="250"/>
      <c r="I35" s="34"/>
      <c r="J35" s="34"/>
      <c r="K35" s="34"/>
      <c r="L35" s="34"/>
    </row>
    <row r="36" spans="1:18" s="73" customFormat="1" ht="27.6" x14ac:dyDescent="0.3">
      <c r="A36" s="99"/>
      <c r="B36" s="75">
        <f>COUNT($B$11:B34)+1</f>
        <v>5</v>
      </c>
      <c r="C36" s="51" t="s">
        <v>142</v>
      </c>
      <c r="D36" s="556"/>
      <c r="E36" s="66"/>
      <c r="F36" s="66"/>
      <c r="G36" s="512"/>
      <c r="H36" s="250"/>
      <c r="I36" s="34"/>
      <c r="J36" s="34"/>
      <c r="K36" s="34"/>
      <c r="L36" s="34"/>
    </row>
    <row r="37" spans="1:18" s="73" customFormat="1" ht="115.8" customHeight="1" x14ac:dyDescent="0.3">
      <c r="A37" s="99"/>
      <c r="B37" s="75"/>
      <c r="C37" s="44" t="s">
        <v>540</v>
      </c>
      <c r="D37" s="557"/>
      <c r="E37" s="66"/>
      <c r="F37" s="66"/>
      <c r="G37" s="512"/>
      <c r="H37" s="250"/>
      <c r="I37" s="34"/>
      <c r="J37" s="34"/>
      <c r="K37" s="34"/>
      <c r="L37" s="34"/>
    </row>
    <row r="38" spans="1:18" ht="17.7" customHeight="1" x14ac:dyDescent="0.3">
      <c r="A38" s="97"/>
      <c r="B38" s="36"/>
      <c r="C38" s="52" t="s">
        <v>541</v>
      </c>
      <c r="D38" s="580"/>
      <c r="E38" s="193"/>
      <c r="F38" s="193"/>
      <c r="G38" s="518"/>
      <c r="H38" s="201"/>
      <c r="I38" s="4"/>
      <c r="J38" s="4"/>
      <c r="K38" s="4"/>
      <c r="L38" s="4"/>
      <c r="O38" s="180"/>
      <c r="R38" s="39"/>
    </row>
    <row r="39" spans="1:18" s="73" customFormat="1" x14ac:dyDescent="0.3">
      <c r="A39" s="98"/>
      <c r="B39" s="71"/>
      <c r="C39" s="487" t="s">
        <v>199</v>
      </c>
      <c r="D39" s="554"/>
      <c r="E39" s="65" t="s">
        <v>13</v>
      </c>
      <c r="F39" s="65">
        <v>1</v>
      </c>
      <c r="G39" s="513">
        <f>L39</f>
        <v>0</v>
      </c>
      <c r="H39" s="254">
        <f>G39*F39</f>
        <v>0</v>
      </c>
      <c r="I39" s="34"/>
      <c r="J39" s="34"/>
      <c r="K39" s="32"/>
      <c r="L39" s="34"/>
    </row>
    <row r="40" spans="1:18" s="73" customFormat="1" ht="8.25" customHeight="1" x14ac:dyDescent="0.3">
      <c r="A40" s="99"/>
      <c r="B40" s="75"/>
      <c r="C40" s="50"/>
      <c r="D40" s="577"/>
      <c r="E40" s="256"/>
      <c r="F40" s="256"/>
      <c r="G40" s="512"/>
      <c r="H40" s="250"/>
      <c r="I40" s="34"/>
      <c r="J40" s="34"/>
      <c r="K40" s="34"/>
      <c r="L40" s="34"/>
    </row>
    <row r="41" spans="1:18" s="73" customFormat="1" ht="27.6" x14ac:dyDescent="0.3">
      <c r="A41" s="99"/>
      <c r="B41" s="75">
        <f>COUNT($B$11:B34)+1</f>
        <v>5</v>
      </c>
      <c r="C41" s="51" t="s">
        <v>143</v>
      </c>
      <c r="D41" s="556"/>
      <c r="E41" s="66"/>
      <c r="F41" s="66"/>
      <c r="G41" s="512"/>
      <c r="H41" s="250"/>
      <c r="I41" s="34"/>
      <c r="J41" s="34"/>
      <c r="K41" s="34"/>
      <c r="L41" s="34"/>
    </row>
    <row r="42" spans="1:18" s="73" customFormat="1" ht="117.15" customHeight="1" x14ac:dyDescent="0.3">
      <c r="A42" s="99"/>
      <c r="B42" s="75"/>
      <c r="C42" s="44" t="s">
        <v>162</v>
      </c>
      <c r="D42" s="557"/>
      <c r="E42" s="66"/>
      <c r="F42" s="66"/>
      <c r="G42" s="512"/>
      <c r="H42" s="250"/>
      <c r="I42" s="34"/>
      <c r="J42" s="34"/>
      <c r="K42" s="34"/>
      <c r="L42" s="34"/>
    </row>
    <row r="43" spans="1:18" ht="17.7" customHeight="1" x14ac:dyDescent="0.3">
      <c r="A43" s="97"/>
      <c r="B43" s="36"/>
      <c r="C43" s="52" t="s">
        <v>141</v>
      </c>
      <c r="D43" s="580"/>
      <c r="E43" s="193"/>
      <c r="F43" s="193"/>
      <c r="G43" s="518"/>
      <c r="H43" s="201"/>
      <c r="I43" s="4"/>
      <c r="J43" s="4"/>
      <c r="K43" s="4"/>
      <c r="L43" s="4"/>
      <c r="O43" s="180"/>
      <c r="R43" s="39"/>
    </row>
    <row r="44" spans="1:18" s="73" customFormat="1" x14ac:dyDescent="0.3">
      <c r="A44" s="98"/>
      <c r="B44" s="71"/>
      <c r="C44" s="487" t="s">
        <v>198</v>
      </c>
      <c r="D44" s="554"/>
      <c r="E44" s="65" t="s">
        <v>13</v>
      </c>
      <c r="F44" s="65">
        <v>2</v>
      </c>
      <c r="G44" s="513">
        <f>L44</f>
        <v>0</v>
      </c>
      <c r="H44" s="254">
        <f>G44*F44</f>
        <v>0</v>
      </c>
      <c r="I44" s="34"/>
      <c r="J44" s="34"/>
      <c r="K44" s="32"/>
      <c r="L44" s="34"/>
    </row>
    <row r="45" spans="1:18" ht="8.25" customHeight="1" x14ac:dyDescent="0.3">
      <c r="A45" s="96"/>
      <c r="B45" s="82"/>
      <c r="C45" s="488"/>
      <c r="D45" s="581"/>
      <c r="E45" s="374"/>
      <c r="F45" s="374"/>
      <c r="G45" s="574"/>
      <c r="H45" s="375"/>
      <c r="L45" s="4"/>
      <c r="R45"/>
    </row>
    <row r="46" spans="1:18" ht="14.4" x14ac:dyDescent="0.3">
      <c r="A46" s="97"/>
      <c r="B46" s="75">
        <f>COUNT($B$11:B44)+1</f>
        <v>7</v>
      </c>
      <c r="C46" s="48" t="s">
        <v>36</v>
      </c>
      <c r="D46" s="544"/>
      <c r="E46" s="193"/>
      <c r="F46" s="193"/>
      <c r="G46" s="518"/>
      <c r="H46" s="201"/>
      <c r="I46" s="4"/>
      <c r="J46" s="4"/>
      <c r="K46" s="4"/>
      <c r="L46" s="4"/>
      <c r="R46" s="39"/>
    </row>
    <row r="47" spans="1:18" ht="41.4" x14ac:dyDescent="0.3">
      <c r="A47" s="97"/>
      <c r="B47" s="36"/>
      <c r="C47" s="44" t="s">
        <v>101</v>
      </c>
      <c r="D47" s="557"/>
      <c r="E47" s="193"/>
      <c r="F47" s="193"/>
      <c r="G47" s="518"/>
      <c r="H47" s="201"/>
      <c r="I47" s="4"/>
      <c r="J47" s="4"/>
      <c r="K47" s="4"/>
      <c r="L47" s="4"/>
      <c r="R47" s="39"/>
    </row>
    <row r="48" spans="1:18" ht="14.4" x14ac:dyDescent="0.3">
      <c r="A48" s="97"/>
      <c r="B48" s="36"/>
      <c r="C48" s="52" t="s">
        <v>150</v>
      </c>
      <c r="D48" s="580"/>
      <c r="E48" s="193"/>
      <c r="F48" s="193"/>
      <c r="G48" s="512"/>
      <c r="H48" s="250"/>
      <c r="I48" s="34"/>
      <c r="J48" s="34"/>
      <c r="K48" s="34"/>
      <c r="L48" s="34"/>
      <c r="M48" s="41"/>
      <c r="N48" s="41"/>
      <c r="O48" s="35"/>
    </row>
    <row r="49" spans="1:18" s="182" customFormat="1" x14ac:dyDescent="0.3">
      <c r="A49" s="97"/>
      <c r="B49" s="181"/>
      <c r="C49" s="443" t="s">
        <v>45</v>
      </c>
      <c r="D49" s="546"/>
      <c r="E49" s="66" t="s">
        <v>12</v>
      </c>
      <c r="F49" s="66">
        <v>4</v>
      </c>
      <c r="G49" s="512">
        <f>L49</f>
        <v>0</v>
      </c>
      <c r="H49" s="250">
        <f>G49*F49</f>
        <v>0</v>
      </c>
      <c r="I49" s="32"/>
      <c r="J49" s="32"/>
      <c r="K49" s="32"/>
      <c r="L49" s="32"/>
    </row>
    <row r="50" spans="1:18" s="182" customFormat="1" x14ac:dyDescent="0.3">
      <c r="A50" s="97"/>
      <c r="B50" s="181"/>
      <c r="C50" s="443" t="s">
        <v>99</v>
      </c>
      <c r="D50" s="546"/>
      <c r="E50" s="66" t="s">
        <v>12</v>
      </c>
      <c r="F50" s="66">
        <v>7</v>
      </c>
      <c r="G50" s="512">
        <f>L50</f>
        <v>0</v>
      </c>
      <c r="H50" s="250">
        <f>G50*F50</f>
        <v>0</v>
      </c>
      <c r="I50" s="32"/>
      <c r="J50" s="32"/>
      <c r="K50" s="32"/>
      <c r="L50" s="32"/>
    </row>
    <row r="51" spans="1:18" s="68" customFormat="1" x14ac:dyDescent="0.3">
      <c r="A51" s="101"/>
      <c r="B51" s="69"/>
      <c r="C51" s="487" t="s">
        <v>144</v>
      </c>
      <c r="D51" s="554"/>
      <c r="E51" s="65" t="s">
        <v>12</v>
      </c>
      <c r="F51" s="65">
        <v>1</v>
      </c>
      <c r="G51" s="513">
        <f>L51</f>
        <v>0</v>
      </c>
      <c r="H51" s="254">
        <f>G51*F51</f>
        <v>0</v>
      </c>
      <c r="I51" s="34"/>
      <c r="J51" s="34"/>
      <c r="K51" s="34"/>
      <c r="L51" s="34"/>
    </row>
    <row r="52" spans="1:18" ht="8.25" customHeight="1" x14ac:dyDescent="0.3">
      <c r="A52" s="96"/>
      <c r="B52" s="82"/>
      <c r="C52" s="488"/>
      <c r="D52" s="581"/>
      <c r="E52" s="374"/>
      <c r="F52" s="374"/>
      <c r="G52" s="574"/>
      <c r="H52" s="375"/>
      <c r="L52" s="4"/>
      <c r="R52"/>
    </row>
    <row r="53" spans="1:18" ht="14.4" x14ac:dyDescent="0.3">
      <c r="A53" s="97"/>
      <c r="B53" s="75">
        <f>COUNT($B$11:B51)+1</f>
        <v>8</v>
      </c>
      <c r="C53" s="48" t="s">
        <v>98</v>
      </c>
      <c r="D53" s="544"/>
      <c r="E53" s="193"/>
      <c r="F53" s="193"/>
      <c r="G53" s="518"/>
      <c r="H53" s="201"/>
      <c r="I53" s="4"/>
      <c r="J53" s="4"/>
      <c r="K53" s="4"/>
      <c r="L53" s="4"/>
      <c r="R53" s="39"/>
    </row>
    <row r="54" spans="1:18" ht="36.9" customHeight="1" x14ac:dyDescent="0.3">
      <c r="A54" s="97"/>
      <c r="B54" s="36"/>
      <c r="C54" s="44" t="s">
        <v>192</v>
      </c>
      <c r="D54" s="557"/>
      <c r="E54" s="193"/>
      <c r="F54" s="193"/>
      <c r="G54" s="518"/>
      <c r="H54" s="201"/>
      <c r="I54" s="4"/>
      <c r="J54" s="4"/>
      <c r="K54" s="4"/>
      <c r="L54" s="4"/>
      <c r="R54" s="39"/>
    </row>
    <row r="55" spans="1:18" ht="14.4" x14ac:dyDescent="0.3">
      <c r="A55" s="97"/>
      <c r="B55" s="36"/>
      <c r="C55" s="52" t="s">
        <v>149</v>
      </c>
      <c r="D55" s="580"/>
      <c r="E55" s="193"/>
      <c r="F55" s="193"/>
      <c r="G55" s="512"/>
      <c r="H55" s="250"/>
      <c r="I55" s="34"/>
      <c r="J55" s="34"/>
      <c r="K55" s="34"/>
      <c r="L55" s="34"/>
      <c r="M55" s="41"/>
      <c r="N55" s="41"/>
      <c r="O55" s="35"/>
    </row>
    <row r="56" spans="1:18" s="182" customFormat="1" x14ac:dyDescent="0.3">
      <c r="A56" s="97"/>
      <c r="B56" s="181"/>
      <c r="C56" s="443" t="s">
        <v>45</v>
      </c>
      <c r="D56" s="546"/>
      <c r="E56" s="66" t="s">
        <v>12</v>
      </c>
      <c r="F56" s="66">
        <v>5</v>
      </c>
      <c r="G56" s="512">
        <f>L56</f>
        <v>0</v>
      </c>
      <c r="H56" s="250">
        <f>G56*F56</f>
        <v>0</v>
      </c>
      <c r="I56" s="32"/>
      <c r="J56" s="32"/>
      <c r="K56" s="32"/>
      <c r="L56" s="32"/>
    </row>
    <row r="57" spans="1:18" s="68" customFormat="1" x14ac:dyDescent="0.3">
      <c r="A57" s="101"/>
      <c r="B57" s="69"/>
      <c r="C57" s="487" t="s">
        <v>99</v>
      </c>
      <c r="D57" s="554"/>
      <c r="E57" s="65" t="s">
        <v>12</v>
      </c>
      <c r="F57" s="65">
        <v>4</v>
      </c>
      <c r="G57" s="513">
        <f>L57</f>
        <v>0</v>
      </c>
      <c r="H57" s="254">
        <f>G57*F57</f>
        <v>0</v>
      </c>
      <c r="I57" s="34"/>
      <c r="J57" s="34"/>
      <c r="K57" s="34"/>
      <c r="L57" s="34"/>
    </row>
    <row r="58" spans="1:18" ht="8.25" customHeight="1" x14ac:dyDescent="0.3">
      <c r="A58" s="97"/>
      <c r="B58" s="36"/>
      <c r="C58" s="111"/>
      <c r="D58" s="551"/>
      <c r="E58" s="256"/>
      <c r="F58" s="256"/>
      <c r="G58" s="512"/>
      <c r="H58" s="250"/>
      <c r="I58" s="34"/>
      <c r="J58" s="34"/>
      <c r="K58" s="34"/>
      <c r="L58" s="34"/>
      <c r="R58"/>
    </row>
    <row r="59" spans="1:18" ht="15.6" x14ac:dyDescent="0.3">
      <c r="A59" s="97"/>
      <c r="B59" s="75">
        <f>COUNT($B$11:B57)+1</f>
        <v>9</v>
      </c>
      <c r="C59" s="70" t="s">
        <v>37</v>
      </c>
      <c r="D59" s="582"/>
      <c r="E59" s="256"/>
      <c r="F59" s="256"/>
      <c r="G59" s="512"/>
      <c r="H59" s="376"/>
      <c r="I59" s="34"/>
      <c r="J59" s="34"/>
      <c r="K59" s="34"/>
      <c r="L59" s="34"/>
      <c r="O59" s="58"/>
      <c r="R59" s="39"/>
    </row>
    <row r="60" spans="1:18" ht="27.6" x14ac:dyDescent="0.3">
      <c r="A60" s="97"/>
      <c r="B60" s="36"/>
      <c r="C60" s="50" t="s">
        <v>146</v>
      </c>
      <c r="D60" s="550"/>
      <c r="E60" s="256"/>
      <c r="F60" s="256"/>
      <c r="G60" s="512"/>
      <c r="H60" s="250"/>
      <c r="I60" s="34"/>
      <c r="J60" s="34"/>
      <c r="K60" s="34"/>
      <c r="L60" s="34"/>
      <c r="O60" s="41"/>
      <c r="R60" s="39"/>
    </row>
    <row r="61" spans="1:18" ht="14.4" x14ac:dyDescent="0.3">
      <c r="A61" s="97"/>
      <c r="B61" s="36"/>
      <c r="C61" s="52" t="s">
        <v>200</v>
      </c>
      <c r="D61" s="580"/>
      <c r="E61" s="256"/>
      <c r="F61" s="256"/>
      <c r="G61" s="512"/>
      <c r="H61" s="250"/>
      <c r="I61" s="34"/>
      <c r="J61" s="34"/>
      <c r="K61" s="34"/>
      <c r="L61" s="34"/>
      <c r="M61" s="41"/>
      <c r="N61" s="41"/>
      <c r="O61" s="35"/>
    </row>
    <row r="62" spans="1:18" ht="14.4" x14ac:dyDescent="0.3">
      <c r="A62" s="97"/>
      <c r="B62" s="36"/>
      <c r="C62" s="52" t="s">
        <v>147</v>
      </c>
      <c r="D62" s="580"/>
      <c r="E62" s="66" t="s">
        <v>12</v>
      </c>
      <c r="F62" s="66">
        <v>3</v>
      </c>
      <c r="G62" s="512">
        <f>L62</f>
        <v>0</v>
      </c>
      <c r="H62" s="250">
        <f>G62*F62</f>
        <v>0</v>
      </c>
      <c r="I62" s="34"/>
      <c r="J62" s="34"/>
      <c r="K62" s="34"/>
      <c r="L62" s="34"/>
      <c r="M62" s="41"/>
      <c r="P62" s="2">
        <v>52.9</v>
      </c>
    </row>
    <row r="63" spans="1:18" s="73" customFormat="1" ht="16.5" customHeight="1" x14ac:dyDescent="0.3">
      <c r="A63" s="98"/>
      <c r="B63" s="71"/>
      <c r="C63" s="170" t="s">
        <v>148</v>
      </c>
      <c r="D63" s="583"/>
      <c r="E63" s="65" t="s">
        <v>12</v>
      </c>
      <c r="F63" s="65">
        <v>1</v>
      </c>
      <c r="G63" s="513">
        <f>L63</f>
        <v>0</v>
      </c>
      <c r="H63" s="254">
        <f>G63*F63</f>
        <v>0</v>
      </c>
      <c r="I63" s="34"/>
      <c r="J63" s="34"/>
      <c r="K63" s="34"/>
      <c r="L63" s="34"/>
    </row>
    <row r="64" spans="1:18" ht="8.25" customHeight="1" x14ac:dyDescent="0.3">
      <c r="A64" s="97"/>
      <c r="B64" s="36"/>
      <c r="C64" s="111"/>
      <c r="D64" s="551"/>
      <c r="E64" s="193"/>
      <c r="F64" s="193"/>
      <c r="G64" s="518"/>
      <c r="H64" s="201"/>
      <c r="I64" s="4"/>
      <c r="J64" s="4"/>
      <c r="K64" s="4"/>
      <c r="L64" s="4"/>
      <c r="R64"/>
    </row>
    <row r="65" spans="1:18" ht="14.4" x14ac:dyDescent="0.3">
      <c r="A65" s="97"/>
      <c r="B65" s="75">
        <f>COUNT($B$11:B63)+1</f>
        <v>10</v>
      </c>
      <c r="C65" s="48" t="s">
        <v>100</v>
      </c>
      <c r="D65" s="544"/>
      <c r="E65" s="193"/>
      <c r="F65" s="193"/>
      <c r="G65" s="518"/>
      <c r="H65" s="201"/>
      <c r="I65" s="4"/>
      <c r="J65" s="4"/>
      <c r="K65" s="4"/>
      <c r="L65" s="4"/>
      <c r="O65" s="48"/>
      <c r="R65" s="39"/>
    </row>
    <row r="66" spans="1:18" ht="81.900000000000006" customHeight="1" x14ac:dyDescent="0.3">
      <c r="A66" s="97"/>
      <c r="B66" s="36"/>
      <c r="C66" s="106" t="s">
        <v>102</v>
      </c>
      <c r="D66" s="557"/>
      <c r="E66" s="193"/>
      <c r="F66" s="193"/>
      <c r="G66" s="518"/>
      <c r="H66" s="201"/>
      <c r="I66" s="4"/>
      <c r="J66" s="4"/>
      <c r="K66" s="4"/>
      <c r="L66" s="4"/>
      <c r="O66" s="106">
        <v>18</v>
      </c>
      <c r="R66" s="39"/>
    </row>
    <row r="67" spans="1:18" s="73" customFormat="1" ht="14.4" x14ac:dyDescent="0.3">
      <c r="A67" s="98"/>
      <c r="B67" s="71"/>
      <c r="C67" s="170"/>
      <c r="D67" s="584"/>
      <c r="E67" s="65" t="s">
        <v>66</v>
      </c>
      <c r="F67" s="76">
        <v>1100</v>
      </c>
      <c r="G67" s="513">
        <f>L67</f>
        <v>0</v>
      </c>
      <c r="H67" s="254">
        <f>G67*F67</f>
        <v>0</v>
      </c>
      <c r="I67" s="34"/>
      <c r="J67" s="34"/>
      <c r="K67" s="34"/>
      <c r="L67" s="34"/>
    </row>
    <row r="68" spans="1:18" ht="8.25" customHeight="1" x14ac:dyDescent="0.3">
      <c r="A68" s="97"/>
      <c r="B68" s="36"/>
      <c r="C68" s="111"/>
      <c r="D68" s="551"/>
      <c r="E68" s="193"/>
      <c r="F68" s="193"/>
      <c r="G68" s="518"/>
      <c r="H68" s="201"/>
      <c r="I68" s="4"/>
      <c r="J68" s="4"/>
      <c r="K68" s="4"/>
      <c r="L68" s="4"/>
      <c r="R68"/>
    </row>
    <row r="69" spans="1:18" ht="14.4" x14ac:dyDescent="0.3">
      <c r="A69" s="97"/>
      <c r="B69" s="75">
        <f>COUNT($B$11:B67)+1</f>
        <v>11</v>
      </c>
      <c r="C69" s="48" t="s">
        <v>155</v>
      </c>
      <c r="D69" s="544"/>
      <c r="E69" s="193"/>
      <c r="F69" s="193"/>
      <c r="G69" s="518"/>
      <c r="H69" s="201"/>
      <c r="I69" s="4"/>
      <c r="J69" s="4"/>
      <c r="K69" s="4"/>
      <c r="L69" s="4"/>
      <c r="O69" s="48"/>
      <c r="R69" s="39"/>
    </row>
    <row r="70" spans="1:18" ht="45.3" customHeight="1" x14ac:dyDescent="0.3">
      <c r="A70" s="97"/>
      <c r="B70" s="36"/>
      <c r="C70" s="106" t="s">
        <v>156</v>
      </c>
      <c r="D70" s="557"/>
      <c r="E70" s="193"/>
      <c r="F70" s="193"/>
      <c r="G70" s="518"/>
      <c r="H70" s="201"/>
      <c r="I70" s="4"/>
      <c r="J70" s="4"/>
      <c r="K70" s="4"/>
      <c r="L70" s="4"/>
      <c r="O70" s="106">
        <v>18</v>
      </c>
      <c r="R70" s="39"/>
    </row>
    <row r="71" spans="1:18" x14ac:dyDescent="0.3">
      <c r="A71" s="97"/>
      <c r="B71" s="36"/>
      <c r="C71" s="443" t="s">
        <v>45</v>
      </c>
      <c r="D71" s="546"/>
      <c r="E71" s="66" t="s">
        <v>18</v>
      </c>
      <c r="F71" s="66">
        <v>8</v>
      </c>
      <c r="G71" s="512">
        <f>L71</f>
        <v>0</v>
      </c>
      <c r="H71" s="250">
        <f>G71*F71</f>
        <v>0</v>
      </c>
      <c r="I71" s="34"/>
      <c r="J71" s="34"/>
      <c r="K71" s="34"/>
      <c r="L71" s="34"/>
      <c r="M71" s="41"/>
      <c r="P71" s="2">
        <v>52.9</v>
      </c>
    </row>
    <row r="72" spans="1:18" x14ac:dyDescent="0.3">
      <c r="A72" s="97"/>
      <c r="B72" s="36"/>
      <c r="C72" s="443" t="s">
        <v>99</v>
      </c>
      <c r="D72" s="546"/>
      <c r="E72" s="66" t="s">
        <v>18</v>
      </c>
      <c r="F72" s="66">
        <v>5</v>
      </c>
      <c r="G72" s="512">
        <f>L72</f>
        <v>0</v>
      </c>
      <c r="H72" s="250">
        <f>G72*F72</f>
        <v>0</v>
      </c>
      <c r="I72" s="34"/>
      <c r="J72" s="34"/>
      <c r="K72" s="34"/>
      <c r="L72" s="34"/>
      <c r="M72" s="41"/>
      <c r="P72" s="2">
        <v>52.9</v>
      </c>
    </row>
    <row r="73" spans="1:18" x14ac:dyDescent="0.3">
      <c r="A73" s="97"/>
      <c r="B73" s="36"/>
      <c r="C73" s="443" t="s">
        <v>144</v>
      </c>
      <c r="D73" s="546"/>
      <c r="E73" s="66" t="s">
        <v>18</v>
      </c>
      <c r="F73" s="66">
        <v>2</v>
      </c>
      <c r="G73" s="512">
        <f>L73</f>
        <v>0</v>
      </c>
      <c r="H73" s="250">
        <f>G73*F73</f>
        <v>0</v>
      </c>
      <c r="I73" s="34"/>
      <c r="J73" s="34"/>
      <c r="K73" s="34"/>
      <c r="L73" s="34"/>
      <c r="M73" s="41"/>
      <c r="P73" s="2">
        <v>52.9</v>
      </c>
    </row>
    <row r="74" spans="1:18" s="68" customFormat="1" x14ac:dyDescent="0.3">
      <c r="A74" s="101"/>
      <c r="B74" s="69"/>
      <c r="C74" s="487" t="s">
        <v>163</v>
      </c>
      <c r="D74" s="554"/>
      <c r="E74" s="65" t="s">
        <v>18</v>
      </c>
      <c r="F74" s="65">
        <v>3</v>
      </c>
      <c r="G74" s="513">
        <f>L74</f>
        <v>0</v>
      </c>
      <c r="H74" s="254">
        <f>G74*F74</f>
        <v>0</v>
      </c>
      <c r="I74" s="34"/>
      <c r="J74" s="34"/>
      <c r="K74" s="34"/>
      <c r="L74" s="34"/>
    </row>
    <row r="75" spans="1:18" s="73" customFormat="1" ht="8.25" customHeight="1" x14ac:dyDescent="0.3">
      <c r="A75" s="99"/>
      <c r="B75" s="75"/>
      <c r="C75" s="111"/>
      <c r="D75" s="551"/>
      <c r="E75" s="256"/>
      <c r="F75" s="256"/>
      <c r="G75" s="512"/>
      <c r="H75" s="250"/>
      <c r="I75" s="34"/>
      <c r="J75" s="34"/>
      <c r="K75" s="34"/>
      <c r="L75" s="34"/>
      <c r="R75" s="125"/>
    </row>
    <row r="76" spans="1:18" s="73" customFormat="1" ht="15.6" x14ac:dyDescent="0.3">
      <c r="A76" s="99"/>
      <c r="B76" s="75">
        <f>COUNT($B$11:B74)+1</f>
        <v>12</v>
      </c>
      <c r="C76" s="48" t="s">
        <v>119</v>
      </c>
      <c r="D76" s="544"/>
      <c r="E76" s="256"/>
      <c r="F76" s="256"/>
      <c r="G76" s="512"/>
      <c r="H76" s="250"/>
      <c r="I76" s="34"/>
      <c r="J76" s="34"/>
      <c r="K76" s="34"/>
      <c r="L76" s="34"/>
      <c r="O76" s="129"/>
      <c r="R76" s="78"/>
    </row>
    <row r="77" spans="1:18" s="73" customFormat="1" ht="104.7" customHeight="1" x14ac:dyDescent="0.3">
      <c r="A77" s="99"/>
      <c r="B77" s="75"/>
      <c r="C77" s="106" t="s">
        <v>152</v>
      </c>
      <c r="D77" s="557"/>
      <c r="E77" s="256"/>
      <c r="F77" s="256"/>
      <c r="G77" s="512"/>
      <c r="H77" s="250"/>
      <c r="I77" s="34"/>
      <c r="J77" s="34"/>
      <c r="K77" s="34"/>
      <c r="L77" s="34"/>
      <c r="O77" s="130"/>
      <c r="R77" s="78"/>
    </row>
    <row r="78" spans="1:18" s="203" customFormat="1" ht="14.4" x14ac:dyDescent="0.3">
      <c r="A78" s="197"/>
      <c r="B78" s="198"/>
      <c r="C78" s="199" t="s">
        <v>151</v>
      </c>
      <c r="D78" s="585"/>
      <c r="E78" s="193"/>
      <c r="F78" s="193"/>
      <c r="G78" s="518"/>
      <c r="H78" s="201"/>
      <c r="I78" s="202"/>
      <c r="J78" s="202"/>
      <c r="K78" s="202"/>
      <c r="L78" s="202"/>
      <c r="N78" s="204"/>
      <c r="O78" s="199"/>
    </row>
    <row r="79" spans="1:18" s="73" customFormat="1" ht="15.75" x14ac:dyDescent="0.3">
      <c r="A79" s="98"/>
      <c r="B79" s="71"/>
      <c r="C79" s="170"/>
      <c r="D79" s="584"/>
      <c r="E79" s="65" t="s">
        <v>86</v>
      </c>
      <c r="F79" s="65">
        <v>140</v>
      </c>
      <c r="G79" s="513">
        <f>L79</f>
        <v>0</v>
      </c>
      <c r="H79" s="254">
        <f>G79*F79</f>
        <v>0</v>
      </c>
      <c r="I79" s="34"/>
      <c r="J79" s="34"/>
      <c r="K79" s="34"/>
      <c r="L79" s="34"/>
    </row>
    <row r="80" spans="1:18" ht="8.25" customHeight="1" x14ac:dyDescent="0.3">
      <c r="A80" s="97"/>
      <c r="B80" s="36"/>
      <c r="C80" s="111"/>
      <c r="D80" s="551"/>
      <c r="E80" s="193"/>
      <c r="F80" s="193"/>
      <c r="G80" s="518"/>
      <c r="H80" s="201"/>
      <c r="I80" s="4"/>
      <c r="J80" s="4"/>
      <c r="K80" s="4"/>
      <c r="L80" s="4"/>
      <c r="R80"/>
    </row>
    <row r="81" spans="1:18" ht="27.6" x14ac:dyDescent="0.3">
      <c r="A81" s="97"/>
      <c r="B81" s="75">
        <f>COUNT($B$11:B79)+1</f>
        <v>13</v>
      </c>
      <c r="C81" s="48" t="s">
        <v>120</v>
      </c>
      <c r="D81" s="544"/>
      <c r="E81" s="193"/>
      <c r="F81" s="193"/>
      <c r="G81" s="518"/>
      <c r="H81" s="201"/>
      <c r="I81" s="4"/>
      <c r="J81" s="4"/>
      <c r="K81" s="4"/>
      <c r="L81" s="4"/>
      <c r="O81" s="58"/>
      <c r="R81" s="39"/>
    </row>
    <row r="82" spans="1:18" ht="105.6" customHeight="1" x14ac:dyDescent="0.3">
      <c r="A82" s="97"/>
      <c r="B82" s="36"/>
      <c r="C82" s="106" t="s">
        <v>154</v>
      </c>
      <c r="D82" s="557"/>
      <c r="E82" s="193"/>
      <c r="F82" s="193"/>
      <c r="G82" s="518"/>
      <c r="H82" s="201"/>
      <c r="I82" s="4"/>
      <c r="J82" s="4"/>
      <c r="K82" s="4"/>
      <c r="L82" s="4"/>
      <c r="O82" s="41"/>
      <c r="R82" s="39"/>
    </row>
    <row r="83" spans="1:18" s="203" customFormat="1" ht="14.4" x14ac:dyDescent="0.3">
      <c r="A83" s="197"/>
      <c r="B83" s="198"/>
      <c r="C83" s="199" t="s">
        <v>153</v>
      </c>
      <c r="D83" s="585"/>
      <c r="E83" s="193"/>
      <c r="F83" s="193"/>
      <c r="G83" s="518"/>
      <c r="H83" s="201"/>
      <c r="I83" s="202"/>
      <c r="J83" s="202"/>
      <c r="K83" s="202"/>
      <c r="L83" s="202"/>
      <c r="N83" s="204"/>
      <c r="O83" s="199"/>
    </row>
    <row r="84" spans="1:18" s="73" customFormat="1" ht="15.75" x14ac:dyDescent="0.3">
      <c r="A84" s="98"/>
      <c r="B84" s="71"/>
      <c r="C84" s="170"/>
      <c r="D84" s="584"/>
      <c r="E84" s="65" t="s">
        <v>86</v>
      </c>
      <c r="F84" s="65">
        <v>10</v>
      </c>
      <c r="G84" s="513">
        <f>L84</f>
        <v>0</v>
      </c>
      <c r="H84" s="254">
        <f>G84*F84</f>
        <v>0</v>
      </c>
      <c r="I84" s="34"/>
      <c r="J84" s="34"/>
      <c r="K84" s="34"/>
      <c r="L84" s="34"/>
    </row>
    <row r="85" spans="1:18" ht="41.4" x14ac:dyDescent="0.3">
      <c r="A85" s="97"/>
      <c r="B85" s="75">
        <f>COUNT($B$11:B83)+1</f>
        <v>14</v>
      </c>
      <c r="C85" s="70" t="s">
        <v>354</v>
      </c>
      <c r="D85" s="582"/>
      <c r="E85" s="193"/>
      <c r="F85" s="193"/>
      <c r="G85" s="512"/>
      <c r="H85" s="250"/>
      <c r="I85" s="34"/>
      <c r="J85" s="34"/>
      <c r="K85" s="34"/>
      <c r="L85" s="34"/>
      <c r="M85" s="73"/>
      <c r="O85" s="58"/>
      <c r="R85" s="39"/>
    </row>
    <row r="86" spans="1:18" ht="106.05" customHeight="1" x14ac:dyDescent="0.3">
      <c r="A86" s="97"/>
      <c r="B86" s="36"/>
      <c r="C86" s="54" t="s">
        <v>175</v>
      </c>
      <c r="D86" s="545"/>
      <c r="E86" s="193"/>
      <c r="F86" s="193"/>
      <c r="G86" s="512"/>
      <c r="H86" s="250"/>
      <c r="I86" s="34"/>
      <c r="J86" s="34"/>
      <c r="K86" s="34"/>
      <c r="L86" s="34"/>
      <c r="M86" s="73"/>
      <c r="O86" s="41"/>
      <c r="R86" s="39"/>
    </row>
    <row r="87" spans="1:18" ht="27.6" x14ac:dyDescent="0.3">
      <c r="A87" s="97"/>
      <c r="B87" s="36"/>
      <c r="C87" s="52" t="s">
        <v>171</v>
      </c>
      <c r="D87" s="580"/>
      <c r="E87" s="193"/>
      <c r="F87" s="193"/>
      <c r="G87" s="512"/>
      <c r="H87" s="250"/>
      <c r="I87" s="34"/>
      <c r="J87" s="34"/>
      <c r="K87" s="34"/>
      <c r="L87" s="34"/>
      <c r="M87" s="130"/>
      <c r="N87" s="41"/>
      <c r="O87" s="35"/>
    </row>
    <row r="88" spans="1:18" s="73" customFormat="1" ht="14.4" x14ac:dyDescent="0.3">
      <c r="A88" s="98"/>
      <c r="B88" s="71"/>
      <c r="C88" s="170"/>
      <c r="D88" s="584"/>
      <c r="E88" s="65" t="s">
        <v>12</v>
      </c>
      <c r="F88" s="65">
        <v>1</v>
      </c>
      <c r="G88" s="513">
        <f>L88</f>
        <v>0</v>
      </c>
      <c r="H88" s="254">
        <f>G88*F88</f>
        <v>0</v>
      </c>
      <c r="I88" s="34"/>
      <c r="J88" s="34"/>
      <c r="K88" s="34"/>
      <c r="L88" s="34"/>
    </row>
    <row r="89" spans="1:18" ht="8.25" customHeight="1" x14ac:dyDescent="0.3">
      <c r="A89" s="97"/>
      <c r="B89" s="36"/>
      <c r="C89" s="54"/>
      <c r="D89" s="553"/>
      <c r="E89" s="193"/>
      <c r="F89" s="193"/>
      <c r="G89" s="518"/>
      <c r="H89" s="201"/>
      <c r="I89" s="4"/>
      <c r="J89" s="4"/>
      <c r="K89" s="4"/>
      <c r="L89" s="4"/>
    </row>
    <row r="90" spans="1:18" ht="41.4" x14ac:dyDescent="0.3">
      <c r="A90" s="97"/>
      <c r="B90" s="75">
        <f>COUNT($B$11:B88)+1</f>
        <v>15</v>
      </c>
      <c r="C90" s="70" t="s">
        <v>172</v>
      </c>
      <c r="D90" s="582"/>
      <c r="E90" s="193"/>
      <c r="F90" s="193"/>
      <c r="G90" s="518"/>
      <c r="H90" s="201"/>
      <c r="I90" s="4"/>
      <c r="J90" s="4"/>
      <c r="K90" s="4"/>
      <c r="L90" s="4"/>
      <c r="O90" s="58"/>
      <c r="R90" s="39"/>
    </row>
    <row r="91" spans="1:18" ht="104.1" customHeight="1" x14ac:dyDescent="0.3">
      <c r="A91" s="97"/>
      <c r="B91" s="36"/>
      <c r="C91" s="54" t="s">
        <v>174</v>
      </c>
      <c r="D91" s="545"/>
      <c r="E91" s="193"/>
      <c r="F91" s="193"/>
      <c r="G91" s="518"/>
      <c r="H91" s="201"/>
      <c r="I91" s="4"/>
      <c r="J91" s="4"/>
      <c r="K91" s="4"/>
      <c r="L91" s="4"/>
      <c r="O91" s="41"/>
      <c r="R91" s="39"/>
    </row>
    <row r="92" spans="1:18" ht="27.6" x14ac:dyDescent="0.3">
      <c r="A92" s="97"/>
      <c r="B92" s="36"/>
      <c r="C92" s="52" t="s">
        <v>173</v>
      </c>
      <c r="D92" s="580"/>
      <c r="E92" s="193"/>
      <c r="F92" s="193"/>
      <c r="G92" s="518"/>
      <c r="H92" s="201"/>
      <c r="I92" s="4"/>
      <c r="J92" s="4"/>
      <c r="K92" s="4"/>
      <c r="L92" s="4"/>
      <c r="M92" s="41"/>
      <c r="N92" s="41"/>
      <c r="O92" s="35"/>
    </row>
    <row r="93" spans="1:18" s="73" customFormat="1" ht="14.4" x14ac:dyDescent="0.3">
      <c r="A93" s="98"/>
      <c r="B93" s="71"/>
      <c r="C93" s="170"/>
      <c r="D93" s="584"/>
      <c r="E93" s="65" t="s">
        <v>12</v>
      </c>
      <c r="F93" s="65">
        <v>1</v>
      </c>
      <c r="G93" s="513">
        <f>L93</f>
        <v>0</v>
      </c>
      <c r="H93" s="254">
        <f>G93*F93</f>
        <v>0</v>
      </c>
      <c r="I93" s="34"/>
      <c r="J93" s="34"/>
      <c r="K93" s="34"/>
      <c r="L93" s="34"/>
    </row>
    <row r="94" spans="1:18" s="73" customFormat="1" ht="8.25" customHeight="1" x14ac:dyDescent="0.3">
      <c r="A94" s="99"/>
      <c r="B94" s="75"/>
      <c r="C94" s="111"/>
      <c r="D94" s="551"/>
      <c r="E94" s="256"/>
      <c r="F94" s="256"/>
      <c r="G94" s="512"/>
      <c r="H94" s="250"/>
      <c r="I94" s="34"/>
      <c r="J94" s="34"/>
      <c r="K94" s="34"/>
      <c r="L94" s="34"/>
      <c r="R94" s="125"/>
    </row>
    <row r="95" spans="1:18" s="73" customFormat="1" ht="14.4" x14ac:dyDescent="0.3">
      <c r="A95" s="99"/>
      <c r="B95" s="75">
        <f>COUNT($B$11:B93)+1</f>
        <v>16</v>
      </c>
      <c r="C95" s="126" t="s">
        <v>168</v>
      </c>
      <c r="D95" s="586"/>
      <c r="E95" s="66"/>
      <c r="F95" s="66"/>
      <c r="G95" s="512"/>
      <c r="H95" s="250"/>
      <c r="I95" s="34"/>
      <c r="J95" s="34"/>
      <c r="K95" s="34"/>
      <c r="L95" s="34"/>
    </row>
    <row r="96" spans="1:18" s="73" customFormat="1" ht="78" customHeight="1" x14ac:dyDescent="0.3">
      <c r="A96" s="99"/>
      <c r="B96" s="75"/>
      <c r="C96" s="127" t="s">
        <v>355</v>
      </c>
      <c r="D96" s="587"/>
      <c r="E96" s="66"/>
      <c r="F96" s="66"/>
      <c r="G96" s="512"/>
      <c r="H96" s="250"/>
      <c r="I96" s="34"/>
      <c r="J96" s="34"/>
      <c r="K96" s="34"/>
      <c r="L96" s="34"/>
    </row>
    <row r="97" spans="1:18" ht="44.55" x14ac:dyDescent="0.3">
      <c r="A97" s="97"/>
      <c r="B97" s="36"/>
      <c r="C97" s="54" t="s">
        <v>166</v>
      </c>
      <c r="D97" s="545"/>
      <c r="E97" s="193"/>
      <c r="F97" s="193"/>
      <c r="G97" s="518"/>
      <c r="H97" s="201"/>
      <c r="I97" s="4"/>
      <c r="J97" s="4"/>
      <c r="K97" s="4"/>
      <c r="L97" s="4"/>
      <c r="O97" s="180"/>
      <c r="R97" s="39"/>
    </row>
    <row r="98" spans="1:18" s="73" customFormat="1" ht="14.4" x14ac:dyDescent="0.3">
      <c r="A98" s="98"/>
      <c r="B98" s="71"/>
      <c r="C98" s="487" t="s">
        <v>167</v>
      </c>
      <c r="D98" s="554"/>
      <c r="E98" s="65" t="s">
        <v>13</v>
      </c>
      <c r="F98" s="65">
        <v>1</v>
      </c>
      <c r="G98" s="513">
        <f>L98</f>
        <v>0</v>
      </c>
      <c r="H98" s="254">
        <f>G98*F98</f>
        <v>0</v>
      </c>
      <c r="I98" s="34"/>
      <c r="J98" s="34"/>
      <c r="K98" s="34"/>
      <c r="L98" s="34"/>
    </row>
    <row r="99" spans="1:18" s="73" customFormat="1" ht="8.25" customHeight="1" x14ac:dyDescent="0.3">
      <c r="A99" s="99"/>
      <c r="B99" s="75"/>
      <c r="C99" s="111"/>
      <c r="D99" s="551"/>
      <c r="E99" s="256"/>
      <c r="F99" s="256"/>
      <c r="G99" s="512"/>
      <c r="H99" s="250"/>
      <c r="I99" s="34"/>
      <c r="J99" s="34"/>
      <c r="K99" s="34"/>
      <c r="L99" s="34"/>
      <c r="R99" s="125"/>
    </row>
    <row r="100" spans="1:18" s="73" customFormat="1" x14ac:dyDescent="0.3">
      <c r="A100" s="99"/>
      <c r="B100" s="75">
        <f>COUNT($B$11:B98)+1</f>
        <v>17</v>
      </c>
      <c r="C100" s="126" t="s">
        <v>169</v>
      </c>
      <c r="D100" s="586"/>
      <c r="E100" s="66"/>
      <c r="F100" s="66"/>
      <c r="G100" s="512"/>
      <c r="H100" s="250"/>
      <c r="I100" s="34"/>
      <c r="J100" s="34"/>
      <c r="K100" s="34"/>
      <c r="L100" s="34"/>
    </row>
    <row r="101" spans="1:18" s="73" customFormat="1" ht="77.25" customHeight="1" x14ac:dyDescent="0.3">
      <c r="A101" s="99"/>
      <c r="B101" s="75"/>
      <c r="C101" s="127" t="s">
        <v>170</v>
      </c>
      <c r="D101" s="587"/>
      <c r="E101" s="66"/>
      <c r="F101" s="66"/>
      <c r="G101" s="512"/>
      <c r="H101" s="250"/>
      <c r="I101" s="34"/>
      <c r="J101" s="34"/>
      <c r="K101" s="34"/>
      <c r="L101" s="34"/>
    </row>
    <row r="102" spans="1:18" ht="44.55" x14ac:dyDescent="0.3">
      <c r="A102" s="97"/>
      <c r="B102" s="36"/>
      <c r="C102" s="54" t="s">
        <v>166</v>
      </c>
      <c r="D102" s="545"/>
      <c r="E102" s="193"/>
      <c r="F102" s="193"/>
      <c r="G102" s="518"/>
      <c r="H102" s="201"/>
      <c r="I102" s="4"/>
      <c r="J102" s="4"/>
      <c r="K102" s="4"/>
      <c r="L102" s="4"/>
      <c r="O102" s="180"/>
      <c r="R102" s="39"/>
    </row>
    <row r="103" spans="1:18" s="73" customFormat="1" ht="14.4" x14ac:dyDescent="0.3">
      <c r="A103" s="98"/>
      <c r="B103" s="71"/>
      <c r="C103" s="487" t="s">
        <v>167</v>
      </c>
      <c r="D103" s="554"/>
      <c r="E103" s="65" t="s">
        <v>13</v>
      </c>
      <c r="F103" s="65">
        <v>1</v>
      </c>
      <c r="G103" s="513">
        <f>L103</f>
        <v>0</v>
      </c>
      <c r="H103" s="254">
        <f>G103*F103</f>
        <v>0</v>
      </c>
      <c r="I103" s="34"/>
      <c r="J103" s="34"/>
      <c r="K103" s="34"/>
      <c r="L103" s="34"/>
    </row>
    <row r="104" spans="1:18" ht="8.25" customHeight="1" x14ac:dyDescent="0.3">
      <c r="A104" s="97"/>
      <c r="B104" s="36"/>
      <c r="C104" s="111"/>
      <c r="D104" s="551"/>
      <c r="E104" s="9"/>
      <c r="F104" s="9"/>
      <c r="G104" s="575"/>
      <c r="H104" s="17"/>
      <c r="I104" s="4"/>
      <c r="J104" s="4"/>
      <c r="K104" s="4"/>
      <c r="L104" s="4"/>
      <c r="R104"/>
    </row>
    <row r="105" spans="1:18" ht="15.75" x14ac:dyDescent="0.3">
      <c r="A105" s="97"/>
      <c r="B105" s="75">
        <f>COUNT($B$9:B104)+1</f>
        <v>18</v>
      </c>
      <c r="C105" s="48" t="s">
        <v>33</v>
      </c>
      <c r="D105" s="544"/>
      <c r="E105" s="9"/>
      <c r="F105" s="9"/>
      <c r="G105" s="575"/>
      <c r="H105" s="17"/>
      <c r="I105" s="4"/>
      <c r="J105" s="4"/>
      <c r="K105" s="4"/>
      <c r="L105" s="4"/>
      <c r="O105" s="58"/>
      <c r="R105" s="39"/>
    </row>
    <row r="106" spans="1:18" ht="48.9" customHeight="1" x14ac:dyDescent="0.3">
      <c r="A106" s="97"/>
      <c r="B106" s="36"/>
      <c r="C106" s="106" t="s">
        <v>34</v>
      </c>
      <c r="D106" s="557"/>
      <c r="E106" s="9"/>
      <c r="F106" s="9"/>
      <c r="G106" s="575"/>
      <c r="H106" s="17"/>
      <c r="I106" s="4"/>
      <c r="J106" s="4"/>
      <c r="K106" s="4"/>
      <c r="L106" s="4"/>
      <c r="O106" s="41"/>
      <c r="R106" s="39"/>
    </row>
    <row r="107" spans="1:18" s="73" customFormat="1" ht="14.4" x14ac:dyDescent="0.3">
      <c r="A107" s="98"/>
      <c r="B107" s="71"/>
      <c r="C107" s="170"/>
      <c r="D107" s="584"/>
      <c r="E107" s="65" t="s">
        <v>13</v>
      </c>
      <c r="F107" s="65">
        <v>28</v>
      </c>
      <c r="G107" s="513">
        <f>L107</f>
        <v>0</v>
      </c>
      <c r="H107" s="254">
        <f>G107*F107</f>
        <v>0</v>
      </c>
      <c r="I107" s="34"/>
      <c r="J107" s="34"/>
      <c r="K107" s="34"/>
      <c r="L107" s="34"/>
    </row>
    <row r="108" spans="1:18" ht="8.25" customHeight="1" x14ac:dyDescent="0.3">
      <c r="A108" s="97"/>
      <c r="B108" s="36"/>
      <c r="C108" s="111"/>
      <c r="D108" s="551"/>
      <c r="E108" s="193"/>
      <c r="F108" s="193"/>
      <c r="G108" s="518"/>
      <c r="H108" s="201"/>
      <c r="I108" s="4"/>
      <c r="J108" s="4"/>
      <c r="K108" s="4"/>
      <c r="L108" s="4"/>
      <c r="R108"/>
    </row>
    <row r="109" spans="1:18" ht="15.6" x14ac:dyDescent="0.3">
      <c r="A109" s="97"/>
      <c r="B109" s="75">
        <f>COUNT($B$9:B108)+1</f>
        <v>19</v>
      </c>
      <c r="C109" s="48" t="s">
        <v>164</v>
      </c>
      <c r="D109" s="544"/>
      <c r="E109" s="193"/>
      <c r="F109" s="193"/>
      <c r="G109" s="518"/>
      <c r="H109" s="201"/>
      <c r="I109" s="4"/>
      <c r="J109" s="4"/>
      <c r="K109" s="4"/>
      <c r="L109" s="4"/>
      <c r="O109" s="58"/>
      <c r="R109" s="39"/>
    </row>
    <row r="110" spans="1:18" ht="82.8" x14ac:dyDescent="0.3">
      <c r="A110" s="97"/>
      <c r="B110" s="36"/>
      <c r="C110" s="106" t="s">
        <v>165</v>
      </c>
      <c r="D110" s="557"/>
      <c r="E110" s="193"/>
      <c r="F110" s="193"/>
      <c r="G110" s="518"/>
      <c r="H110" s="201"/>
      <c r="I110" s="4"/>
      <c r="J110" s="4"/>
      <c r="K110" s="4"/>
      <c r="L110" s="4"/>
      <c r="O110" s="41"/>
      <c r="R110" s="39"/>
    </row>
    <row r="111" spans="1:18" s="73" customFormat="1" ht="14.4" x14ac:dyDescent="0.3">
      <c r="A111" s="98"/>
      <c r="B111" s="71"/>
      <c r="C111" s="170"/>
      <c r="D111" s="584"/>
      <c r="E111" s="65" t="s">
        <v>13</v>
      </c>
      <c r="F111" s="65">
        <v>1</v>
      </c>
      <c r="G111" s="513">
        <f>L111</f>
        <v>0</v>
      </c>
      <c r="H111" s="254">
        <f>G111*F111</f>
        <v>0</v>
      </c>
      <c r="I111" s="34"/>
      <c r="J111" s="34"/>
      <c r="K111" s="34"/>
      <c r="L111" s="34"/>
    </row>
    <row r="112" spans="1:18" ht="8.25" customHeight="1" x14ac:dyDescent="0.3">
      <c r="A112" s="97"/>
      <c r="B112" s="36"/>
      <c r="C112" s="111"/>
      <c r="D112" s="551"/>
      <c r="E112" s="193"/>
      <c r="F112" s="193"/>
      <c r="G112" s="518"/>
      <c r="H112" s="201"/>
      <c r="I112" s="4"/>
      <c r="J112" s="4"/>
      <c r="K112" s="4"/>
      <c r="L112" s="4"/>
      <c r="R112"/>
    </row>
    <row r="113" spans="1:18" ht="14.4" x14ac:dyDescent="0.3">
      <c r="A113" s="97"/>
      <c r="B113" s="75">
        <f>COUNT($B$9:B112)+1</f>
        <v>20</v>
      </c>
      <c r="C113" s="48" t="s">
        <v>65</v>
      </c>
      <c r="D113" s="544"/>
      <c r="E113" s="193"/>
      <c r="F113" s="256"/>
      <c r="G113" s="518"/>
      <c r="H113" s="201"/>
      <c r="I113" s="4"/>
      <c r="J113" s="4"/>
      <c r="K113" s="4"/>
      <c r="L113" s="4"/>
    </row>
    <row r="114" spans="1:18" ht="14.4" x14ac:dyDescent="0.3">
      <c r="A114" s="93"/>
      <c r="B114" s="37"/>
      <c r="C114" s="45"/>
      <c r="D114" s="558"/>
      <c r="E114" s="60" t="s">
        <v>13</v>
      </c>
      <c r="F114" s="60">
        <v>1</v>
      </c>
      <c r="G114" s="535">
        <f>L114</f>
        <v>0</v>
      </c>
      <c r="H114" s="285">
        <f>G114*F114</f>
        <v>0</v>
      </c>
      <c r="I114" s="4"/>
      <c r="J114" s="4"/>
      <c r="K114" s="4"/>
      <c r="L114" s="4"/>
    </row>
    <row r="115" spans="1:18" ht="8.25" customHeight="1" x14ac:dyDescent="0.3">
      <c r="A115" s="97"/>
      <c r="B115" s="36"/>
      <c r="C115" s="111"/>
      <c r="D115" s="551"/>
      <c r="E115" s="193"/>
      <c r="F115" s="193"/>
      <c r="G115" s="518"/>
      <c r="H115" s="201"/>
      <c r="I115" s="4"/>
      <c r="J115" s="4"/>
      <c r="K115" s="4"/>
      <c r="L115" s="4"/>
      <c r="R115"/>
    </row>
    <row r="116" spans="1:18" ht="14.4" x14ac:dyDescent="0.3">
      <c r="A116" s="97"/>
      <c r="B116" s="75">
        <f>COUNT($B$9:B115)+1</f>
        <v>21</v>
      </c>
      <c r="C116" s="108" t="s">
        <v>14</v>
      </c>
      <c r="D116" s="588"/>
      <c r="E116" s="193"/>
      <c r="F116" s="193"/>
      <c r="G116" s="518"/>
      <c r="H116" s="201"/>
      <c r="I116" s="4"/>
      <c r="J116" s="4"/>
      <c r="K116" s="4"/>
      <c r="L116" s="4"/>
    </row>
    <row r="117" spans="1:18" ht="41.4" x14ac:dyDescent="0.3">
      <c r="A117" s="93"/>
      <c r="B117" s="37"/>
      <c r="C117" s="109" t="s">
        <v>46</v>
      </c>
      <c r="D117" s="589"/>
      <c r="E117" s="60" t="s">
        <v>15</v>
      </c>
      <c r="F117" s="64">
        <v>0.03</v>
      </c>
      <c r="G117" s="535"/>
      <c r="H117" s="285">
        <f>SUM(H13:H115)*3%</f>
        <v>0</v>
      </c>
      <c r="I117" s="4"/>
      <c r="J117" s="4"/>
      <c r="K117" s="4"/>
      <c r="L117" s="4"/>
    </row>
    <row r="118" spans="1:18" ht="8.25" customHeight="1" x14ac:dyDescent="0.3">
      <c r="A118" s="97"/>
      <c r="B118" s="36"/>
      <c r="C118" s="111"/>
      <c r="D118" s="520"/>
      <c r="E118" s="193"/>
      <c r="F118" s="193"/>
      <c r="G118" s="518"/>
      <c r="H118" s="201"/>
      <c r="I118" s="4"/>
      <c r="J118" s="4"/>
      <c r="K118" s="4"/>
      <c r="L118" s="4"/>
      <c r="R118"/>
    </row>
    <row r="119" spans="1:18" ht="14.4" x14ac:dyDescent="0.3">
      <c r="A119" s="97"/>
      <c r="B119" s="75">
        <f>COUNT($B$9:B118)+1</f>
        <v>22</v>
      </c>
      <c r="C119" s="108" t="s">
        <v>26</v>
      </c>
      <c r="D119" s="588"/>
      <c r="E119" s="193"/>
      <c r="F119" s="193"/>
      <c r="G119" s="518"/>
      <c r="H119" s="201"/>
      <c r="I119" s="4"/>
      <c r="J119" s="4"/>
      <c r="K119" s="4"/>
      <c r="L119" s="4"/>
    </row>
    <row r="120" spans="1:18" ht="42" thickBot="1" x14ac:dyDescent="0.35">
      <c r="A120" s="100"/>
      <c r="B120" s="38"/>
      <c r="C120" s="110" t="s">
        <v>35</v>
      </c>
      <c r="D120" s="590"/>
      <c r="E120" s="62" t="s">
        <v>15</v>
      </c>
      <c r="F120" s="63">
        <v>0.03</v>
      </c>
      <c r="G120" s="576"/>
      <c r="H120" s="370">
        <f>SUM(H13:H117)*3%</f>
        <v>0</v>
      </c>
      <c r="I120" s="4"/>
      <c r="J120" s="4"/>
      <c r="K120" s="4"/>
      <c r="L120" s="4"/>
    </row>
    <row r="121" spans="1:18" ht="15" thickTop="1" x14ac:dyDescent="0.3">
      <c r="A121" s="112"/>
      <c r="B121" s="113"/>
      <c r="C121" s="485"/>
      <c r="D121" s="114"/>
      <c r="E121" s="371"/>
      <c r="F121" s="371"/>
      <c r="G121" s="414" t="s">
        <v>579</v>
      </c>
      <c r="H121" s="372">
        <f>SUM(H13:H120)</f>
        <v>0</v>
      </c>
      <c r="I121" s="4"/>
      <c r="J121" s="4"/>
      <c r="K121" s="4"/>
    </row>
    <row r="122" spans="1:18" ht="14.4" x14ac:dyDescent="0.3">
      <c r="C122" s="30"/>
      <c r="D122" s="30"/>
      <c r="G122" s="4"/>
      <c r="H122" s="4"/>
      <c r="I122" s="4"/>
      <c r="J122" s="4"/>
      <c r="K122" s="4"/>
    </row>
    <row r="127" spans="1:18" s="3" customFormat="1" ht="15.75" x14ac:dyDescent="0.3">
      <c r="A127" s="81"/>
      <c r="B127" s="81"/>
      <c r="C127" s="46"/>
      <c r="D127" s="46"/>
      <c r="G127" s="2"/>
      <c r="H127" s="2"/>
      <c r="I127" s="2"/>
      <c r="J127" s="2"/>
      <c r="K127" s="2"/>
      <c r="L127" s="2"/>
      <c r="M127" s="2"/>
      <c r="N127" s="2"/>
      <c r="O127" s="2"/>
      <c r="P127" s="2"/>
      <c r="Q127" s="2"/>
      <c r="R127" s="2"/>
    </row>
  </sheetData>
  <sheetProtection algorithmName="SHA-512" hashValue="5g3narhkV/eVwTxh/MQOlF3ZKyjLyytEj/E8FQYOs9J3BGetrxd0ljiqw494OiZSPQiAh+eT4TYH3iociSLEqw==" saltValue="8OYt3vEviJikxFq5J4q2bQ==" spinCount="100000" sheet="1" objects="1" scenarios="1"/>
  <mergeCells count="1">
    <mergeCell ref="A6:H6"/>
  </mergeCells>
  <pageMargins left="0.9055118110236221" right="0.31496062992125984" top="0.74803149606299213" bottom="0.74803149606299213" header="0.31496062992125984" footer="0.31496062992125984"/>
  <pageSetup paperSize="9" orientation="portrait" r:id="rId1"/>
  <headerFooter>
    <oddHeader>&amp;L&amp;"Arial Narrow,Navadno"&amp;8HIA, projektiranje strojnih inštalacij, s.p.</oddHeader>
    <oddFooter>&amp;L&amp;"Arial Narrow,Navadno"&amp;8Načrt strojnih inštalacij/PZI/št.nač. SA-23/19
Objekt: Lekarna Kranj št. pr. P-085/19&amp;R&amp;"Arial Narrow,Navadno"&amp;P/&amp;N</oddFooter>
  </headerFooter>
  <rowBreaks count="6" manualBreakCount="6">
    <brk id="19" max="7" man="1"/>
    <brk id="24" max="7" man="1"/>
    <brk id="39" max="7" man="1"/>
    <brk id="67" max="7" man="1"/>
    <brk id="88" max="7" man="1"/>
    <brk id="10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14</vt:i4>
      </vt:variant>
    </vt:vector>
  </HeadingPairs>
  <TitlesOfParts>
    <vt:vector size="24" baseType="lpstr">
      <vt:lpstr>rekapitulacija</vt:lpstr>
      <vt:lpstr>SPLOŠNE OPOMBE</vt:lpstr>
      <vt:lpstr>DEMONTAŽNA DELA</vt:lpstr>
      <vt:lpstr>VODOV INŠT</vt:lpstr>
      <vt:lpstr>TČ top_hl_pos</vt:lpstr>
      <vt:lpstr>ventilatorski konvektorji</vt:lpstr>
      <vt:lpstr>radiatorsko in talno ogrevanje</vt:lpstr>
      <vt:lpstr>klimatska naprava av skladišče</vt:lpstr>
      <vt:lpstr>Prezračevanje</vt:lpstr>
      <vt:lpstr>zamenjava obstoječega razvoda</vt:lpstr>
      <vt:lpstr>'DEMONTAŽNA DELA'!Področje_tiskanja</vt:lpstr>
      <vt:lpstr>'klimatska naprava av skladišče'!Področje_tiskanja</vt:lpstr>
      <vt:lpstr>Prezračevanje!Področje_tiskanja</vt:lpstr>
      <vt:lpstr>'radiatorsko in talno ogrevanje'!Področje_tiskanja</vt:lpstr>
      <vt:lpstr>rekapitulacija!Področje_tiskanja</vt:lpstr>
      <vt:lpstr>'SPLOŠNE OPOMBE'!Področje_tiskanja</vt:lpstr>
      <vt:lpstr>'TČ top_hl_pos'!Področje_tiskanja</vt:lpstr>
      <vt:lpstr>'ventilatorski konvektorji'!Področje_tiskanja</vt:lpstr>
      <vt:lpstr>'VODOV INŠT'!Področje_tiskanja</vt:lpstr>
      <vt:lpstr>'zamenjava obstoječega razvoda'!Področje_tiskanja</vt:lpstr>
      <vt:lpstr>'DEMONTAŽNA DELA'!Tiskanje_naslovov</vt:lpstr>
      <vt:lpstr>Prezračevanje!Tiskanje_naslovov</vt:lpstr>
      <vt:lpstr>'radiatorsko in talno ogrevanje'!Tiskanje_naslovov</vt:lpstr>
      <vt:lpstr>'VODOV INŠT'!Tiskanje_naslovov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Martin</cp:lastModifiedBy>
  <cp:lastPrinted>2019-04-15T12:44:08Z</cp:lastPrinted>
  <dcterms:created xsi:type="dcterms:W3CDTF">2010-09-17T08:05:52Z</dcterms:created>
  <dcterms:modified xsi:type="dcterms:W3CDTF">2019-04-15T18:01:43Z</dcterms:modified>
</cp:coreProperties>
</file>